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10" yWindow="510" windowWidth="15930" windowHeight="10830" activeTab="3"/>
  </bookViews>
  <sheets>
    <sheet name="П1 Доходы" sheetId="2" r:id="rId1"/>
    <sheet name="П2 Расходы" sheetId="3" r:id="rId2"/>
    <sheet name="П3 Расходы (2)" sheetId="5" r:id="rId3"/>
    <sheet name="П4 Источники" sheetId="4" r:id="rId4"/>
  </sheets>
  <calcPr calcId="144525"/>
</workbook>
</file>

<file path=xl/calcChain.xml><?xml version="1.0" encoding="utf-8"?>
<calcChain xmlns="http://schemas.openxmlformats.org/spreadsheetml/2006/main">
  <c r="G11" i="3" l="1"/>
  <c r="G10" i="3" s="1"/>
  <c r="G12" i="3"/>
  <c r="G20" i="3"/>
  <c r="G19" i="3" s="1"/>
  <c r="G24" i="3"/>
  <c r="D12" i="5" s="1"/>
  <c r="G25" i="3"/>
  <c r="G26" i="3"/>
  <c r="G29" i="3"/>
  <c r="G28" i="3" s="1"/>
  <c r="D13" i="5" s="1"/>
  <c r="G30" i="3"/>
  <c r="G34" i="3"/>
  <c r="G33" i="3" s="1"/>
  <c r="G37" i="3"/>
  <c r="G36" i="3" s="1"/>
  <c r="G40" i="3"/>
  <c r="G39" i="3" s="1"/>
  <c r="G45" i="3"/>
  <c r="G44" i="3" s="1"/>
  <c r="G43" i="3" s="1"/>
  <c r="G50" i="3"/>
  <c r="G49" i="3" s="1"/>
  <c r="G48" i="3" s="1"/>
  <c r="G54" i="3"/>
  <c r="G53" i="3" s="1"/>
  <c r="G52" i="3" s="1"/>
  <c r="D19" i="5" s="1"/>
  <c r="G58" i="3"/>
  <c r="G57" i="3" s="1"/>
  <c r="G56" i="3" s="1"/>
  <c r="D20" i="5" s="1"/>
  <c r="G63" i="3"/>
  <c r="G62" i="3" s="1"/>
  <c r="G61" i="3" s="1"/>
  <c r="G68" i="3"/>
  <c r="G67" i="3" s="1"/>
  <c r="G66" i="3" s="1"/>
  <c r="G75" i="3"/>
  <c r="G74" i="3" s="1"/>
  <c r="D26" i="5" s="1"/>
  <c r="G76" i="3"/>
  <c r="G82" i="3"/>
  <c r="G81" i="3" s="1"/>
  <c r="G80" i="3" s="1"/>
  <c r="G79" i="3" s="1"/>
  <c r="D28" i="5" s="1"/>
  <c r="G85" i="3"/>
  <c r="G84" i="3" s="1"/>
  <c r="G86" i="3"/>
  <c r="G72" i="3"/>
  <c r="G71" i="3" s="1"/>
  <c r="G70" i="3" s="1"/>
  <c r="D25" i="5" s="1"/>
  <c r="G16" i="3"/>
  <c r="G15" i="3" s="1"/>
  <c r="G14" i="3" s="1"/>
  <c r="D11" i="5" s="1"/>
  <c r="G17" i="3"/>
  <c r="C39" i="2"/>
  <c r="C38" i="2" s="1"/>
  <c r="C41" i="2"/>
  <c r="C42" i="2"/>
  <c r="C44" i="2"/>
  <c r="C34" i="2"/>
  <c r="C33" i="2" s="1"/>
  <c r="C32" i="2" s="1"/>
  <c r="C30" i="2"/>
  <c r="C29" i="2" s="1"/>
  <c r="C21" i="2"/>
  <c r="C20" i="2" s="1"/>
  <c r="C23" i="2"/>
  <c r="C24" i="2"/>
  <c r="C26" i="2"/>
  <c r="C14" i="2"/>
  <c r="C18" i="2"/>
  <c r="C15" i="2"/>
  <c r="C16" i="2"/>
  <c r="C10" i="2"/>
  <c r="C9" i="2" s="1"/>
  <c r="C11" i="2"/>
  <c r="C47" i="2"/>
  <c r="C46" i="2" s="1"/>
  <c r="C37" i="2" s="1"/>
  <c r="C36" i="2" s="1"/>
  <c r="C49" i="2"/>
  <c r="G78" i="3" l="1"/>
  <c r="D29" i="5"/>
  <c r="D27" i="5" s="1"/>
  <c r="D18" i="5"/>
  <c r="D17" i="5" s="1"/>
  <c r="G47" i="3"/>
  <c r="C28" i="2"/>
  <c r="G42" i="3"/>
  <c r="D16" i="5"/>
  <c r="D15" i="5" s="1"/>
  <c r="C8" i="2"/>
  <c r="D22" i="5"/>
  <c r="G60" i="3"/>
  <c r="G65" i="3"/>
  <c r="D24" i="5"/>
  <c r="D23" i="5" s="1"/>
  <c r="G32" i="3"/>
  <c r="D14" i="5" s="1"/>
  <c r="D10" i="5"/>
  <c r="D9" i="5" s="1"/>
  <c r="G9" i="3"/>
  <c r="G8" i="3" s="1"/>
  <c r="D21" i="5"/>
  <c r="D8" i="5" l="1"/>
  <c r="C13" i="4"/>
  <c r="C12" i="4" s="1"/>
  <c r="C11" i="4" s="1"/>
  <c r="C10" i="4" s="1"/>
  <c r="C17" i="4" l="1"/>
  <c r="C9" i="4" l="1"/>
  <c r="C8" i="4" s="1"/>
  <c r="C16" i="4"/>
  <c r="C15" i="4" s="1"/>
  <c r="C14" i="4" s="1"/>
</calcChain>
</file>

<file path=xl/sharedStrings.xml><?xml version="1.0" encoding="utf-8"?>
<sst xmlns="http://schemas.openxmlformats.org/spreadsheetml/2006/main" count="589" uniqueCount="219">
  <si>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</si>
  <si>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</si>
  <si>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</si>
  <si>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</si>
  <si>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</si>
  <si>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</si>
  <si>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</si>
  <si>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</si>
  <si>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</si>
  <si>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</si>
  <si>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>182 1 05 01011 01 0000 110</t>
  </si>
  <si>
    <t xml:space="preserve">  Единый сельскохозяйственный налог</t>
  </si>
  <si>
    <t>182 1 05 03010 01 0000 110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</si>
  <si>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</si>
  <si>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</si>
  <si>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</si>
  <si>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</si>
  <si>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</si>
  <si>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</si>
  <si>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</si>
  <si>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</si>
  <si>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</si>
  <si>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</si>
  <si>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</si>
  <si>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</si>
  <si>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</si>
  <si>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</si>
  <si>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</si>
  <si>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</si>
  <si>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</si>
  <si>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</si>
  <si>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330 1 11 09045 10 0000 120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</si>
  <si>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</si>
  <si>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</si>
  <si>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</si>
  <si>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</si>
  <si>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</si>
  <si>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330 2 02 15001 10 0000 150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</si>
  <si>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</si>
  <si>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</si>
  <si>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</si>
  <si>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330 2 02 30024 10 0000 150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</si>
  <si>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</si>
  <si>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</si>
  <si>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330 2 02 35118 10 0000 150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</si>
  <si>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</si>
  <si>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</si>
  <si>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</si>
  <si>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330 2 02 40014 10 0000 150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</si>
  <si>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</si>
  <si>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</si>
  <si>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330 2 02 49999 10 0000 150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</si>
  <si>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</si>
  <si>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</si>
  <si>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Расходы на содержание органов местного самоуправления и обеспечение их функций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</si>
  <si>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</si>
  <si>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</si>
  <si>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</si>
  <si>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 xml:space="preserve"> 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</si>
  <si>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</si>
  <si>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</si>
  <si>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</si>
  <si>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</t>
  </si>
  <si>
    <t xml:space="preserve">  Резервные фонды</t>
  </si>
  <si>
    <t xml:space="preserve">  Резервный фонд местной администрации</t>
  </si>
  <si>
    <t xml:space="preserve">  Другие общегосударственные вопросы</t>
  </si>
  <si>
    <t xml:space="preserve">  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</si>
  <si>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 xml:space="preserve">  Иные межбюджетные трансферты в рамках муниципальной программы "Управление муниципальным имуществом муниципального района "Заполярный район" на 2022-2030 годы"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</si>
  <si>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</si>
  <si>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</si>
  <si>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</si>
  <si>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Гражданская оборона</t>
  </si>
  <si>
    <t xml:space="preserve">  Иные межбюджетные трансферты в рамках муниципальной программы "Безопасность на территории муниципального района "Заполярный район" на 2019-2030 годы"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</si>
  <si>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</si>
  <si>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</si>
  <si>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</si>
  <si>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Транспорт</t>
  </si>
  <si>
    <t xml:space="preserve">  ЖИЛИЩНО-КОММУНАЛЬНОЕ ХОЗЯЙСТВО</t>
  </si>
  <si>
    <t xml:space="preserve">  Коммунальное хозяйство</t>
  </si>
  <si>
    <t xml:space="preserve">  Иные межбюджетные трансферты в рамках муниципальной программы "Развитие коммунальной инфраструктуры муниципального района «Заполярный район» на 2020-2030 годы"</t>
  </si>
  <si>
    <t xml:space="preserve">  Благоустройство</t>
  </si>
  <si>
    <t xml:space="preserve">  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</si>
  <si>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 xml:space="preserve">  Другие вопросы в области жилищно-коммунального хозяйства</t>
  </si>
  <si>
    <t xml:space="preserve">  Иные межбюджетные трансферты на организацию ритуальных услуг</t>
  </si>
  <si>
    <t xml:space="preserve">  СОЦИАЛЬНАЯ ПОЛИТИКА</t>
  </si>
  <si>
    <t xml:space="preserve">  Пенсионное обеспечение</t>
  </si>
  <si>
    <t xml:space="preserve">  Социальное обеспечение и иные выплаты населению</t>
  </si>
  <si>
    <t xml:space="preserve">  Изменение остатков средств на счетах по учету средств бюджетов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</si>
  <si>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</si>
  <si>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</si>
  <si>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</si>
  <si>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</si>
  <si>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330 01 05 02 01 10 0000 510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</si>
  <si>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</si>
  <si>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</si>
  <si>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</si>
  <si>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</si>
  <si>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330 01 05 02 01 10 0000 610</t>
  </si>
  <si>
    <t>код бюджетной классификации Российской Федерации</t>
  </si>
  <si>
    <t>наименование статьи дохода</t>
  </si>
  <si>
    <t>сумма</t>
  </si>
  <si>
    <t>ИТОГО ДОХОДОВ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</si>
  <si>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</si>
  <si>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</si>
  <si>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</si>
  <si>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</si>
  <si>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</si>
  <si>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000 1 05 01010 01 0000 110</t>
  </si>
  <si>
    <t>000 1 05 03000 01 0000 110</t>
  </si>
  <si>
    <t>000 1 06 00000 00 0000 000</t>
  </si>
  <si>
    <t>000 1 06 01000 00 0000 110</t>
  </si>
  <si>
    <t>000 1 06 06000 00 0000 110</t>
  </si>
  <si>
    <t>000 1 06 06030 00 0000 110</t>
  </si>
  <si>
    <t>000 1 06 06040 00 0000 110</t>
  </si>
  <si>
    <t>000 1 08 00000 00 0000 000</t>
  </si>
  <si>
    <t>000 1 08 04000 01 0000 110</t>
  </si>
  <si>
    <t>000 1 08 04020 01 0000 110</t>
  </si>
  <si>
    <t>000 1 11 00000 00 0000 000</t>
  </si>
  <si>
    <t>000 1 11 09000 00 0000 120</t>
  </si>
  <si>
    <t>000 1 11 09040 00 0000 120</t>
  </si>
  <si>
    <t>000 2 00 00000 00 0000 000</t>
  </si>
  <si>
    <t>000 2 02 00000 00 0000 000</t>
  </si>
  <si>
    <t>000 2 02 10000 00 0000 150</t>
  </si>
  <si>
    <t>000 2 02 15001 00 0000 150</t>
  </si>
  <si>
    <t>000 2 02 30000 00 0000 150</t>
  </si>
  <si>
    <t>000 2 02 30024 00 0000 150</t>
  </si>
  <si>
    <t>000 2 02 35118 00 0000 150</t>
  </si>
  <si>
    <t>000 2 02 40000 00 0000 150</t>
  </si>
  <si>
    <t>000 2 02 40014 00 0000 150</t>
  </si>
  <si>
    <t>000 2 02 49999 00 0000 150</t>
  </si>
  <si>
    <t>ИТОГО РАСХОДОВ</t>
  </si>
  <si>
    <t>330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</si>
  <si>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</si>
  <si>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</si>
  <si>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</si>
  <si>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</si>
  <si>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</si>
  <si>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</si>
  <si>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</si>
  <si>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</si>
  <si>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</si>
  <si>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</si>
  <si>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</si>
  <si>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</si>
  <si>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</si>
  <si>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</si>
  <si>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</si>
  <si>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тыс. руб.</t>
  </si>
  <si>
    <t>Доходы местного бюджета на 2023 год</t>
  </si>
  <si>
    <t xml:space="preserve">  Социальное обеспечение населения</t>
  </si>
  <si>
    <t xml:space="preserve">Распределение бюджетных ассигнований по разделам и подразделам классификации расходов бюджетов на 2023 год   </t>
  </si>
  <si>
    <t>наименование показателя</t>
  </si>
  <si>
    <t>код бюджетной классификации источников внутреннего финансирования дефицитов бюджета</t>
  </si>
  <si>
    <t>Источники финансирования дефицита местного бюджета на 2023 год</t>
  </si>
  <si>
    <t>Приложение 1</t>
  </si>
  <si>
    <t>Приложение 2</t>
  </si>
  <si>
    <t>Приложение 3</t>
  </si>
  <si>
    <t>Приложение 4</t>
  </si>
  <si>
    <t xml:space="preserve">  Источники внутреннего финансирования дефицита бюджета</t>
  </si>
  <si>
    <t>к Решению Совета депутатов Сельского поселения "Андегский сельсовет" ЗР НАО</t>
  </si>
  <si>
    <t xml:space="preserve">  Глава Сельского поселения</t>
  </si>
  <si>
    <t>100</t>
  </si>
  <si>
    <t xml:space="preserve">  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</si>
  <si>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 xml:space="preserve">  Подпрограмма 6 "Возмещение части затрат органов местного самоуправления поселений Ненецкого автономного округа"</t>
  </si>
  <si>
    <t>200</t>
  </si>
  <si>
    <t>Администрация Сельского поселения</t>
  </si>
  <si>
    <t>800</t>
  </si>
  <si>
    <t xml:space="preserve">  Другие непрограммные расходы</t>
  </si>
  <si>
    <t>500</t>
  </si>
  <si>
    <t>11</t>
  </si>
  <si>
    <t>13</t>
  </si>
  <si>
    <t xml:space="preserve">  Муниципальная программа "Развитие транспортной инфраструктуры муниципального района "Заполярный район" на 2021-2030 годы"</t>
  </si>
  <si>
    <t xml:space="preserve">  Муниципальная программа "Управление муниципальным имуществом муниципального района "Заполярный район" на 2022-2030 годы"</t>
  </si>
  <si>
    <t xml:space="preserve">  Выполнение переданных государственных полномочий</t>
  </si>
  <si>
    <t xml:space="preserve">  Муниципальная программа "Безопасность на территории муниципального района "Заполярный район" на 2019-2023 годы"</t>
  </si>
  <si>
    <t>14</t>
  </si>
  <si>
    <t xml:space="preserve">  Муниципальная программа "Развитие коммунальной инфраструктуры муниципального района «Заполярный район» на 2020-2030 годы"</t>
  </si>
  <si>
    <t xml:space="preserve">  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</si>
  <si>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300</t>
  </si>
  <si>
    <t xml:space="preserve">  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</si>
  <si>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91.0.00.00000</t>
  </si>
  <si>
    <t>91.0.00.91010</t>
  </si>
  <si>
    <t>31.0.00.00000</t>
  </si>
  <si>
    <t>31.6.00.00000</t>
  </si>
  <si>
    <t>31.6.00.89220</t>
  </si>
  <si>
    <t>93.0.00.00000</t>
  </si>
  <si>
    <t>93.0.00.91010</t>
  </si>
  <si>
    <t>98.0.00.00000</t>
  </si>
  <si>
    <t>98.0.00.99110</t>
  </si>
  <si>
    <t>90.0.00.00000</t>
  </si>
  <si>
    <t>90.0.00.90010</t>
  </si>
  <si>
    <t>39.0.00.00000</t>
  </si>
  <si>
    <t>39.0.00.89290</t>
  </si>
  <si>
    <t>42.0.00.00000</t>
  </si>
  <si>
    <t>42.0.00.89210</t>
  </si>
  <si>
    <t>95.0.00.00000</t>
  </si>
  <si>
    <t>95.0.00.79210</t>
  </si>
  <si>
    <t>95.0.00.51180</t>
  </si>
  <si>
    <t>33.0.00.00000</t>
  </si>
  <si>
    <t>33.0.00.89240</t>
  </si>
  <si>
    <t>36.0.00.00000</t>
  </si>
  <si>
    <t>36.0.00.89260</t>
  </si>
  <si>
    <t>32.0.00.00000</t>
  </si>
  <si>
    <t>32.0.00.89230</t>
  </si>
  <si>
    <t>98.0.00.89140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</si>
  <si>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классификации расходов бюджетов в ведомственной структуре расходов местного бюджета на 2023 год</t>
  </si>
  <si>
    <t xml:space="preserve">  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</si>
  <si>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 xml:space="preserve">  Осуществление первичного воинского учёта органами местного самоуправления поселений, муниципальных и городских округов</t>
  </si>
  <si>
    <t>95.0.00.79230</t>
  </si>
  <si>
    <t>000 01 05 02 01 00 0000 610</t>
  </si>
  <si>
    <t>000 01 05 02 00 00 0000 600</t>
  </si>
  <si>
    <t>000 01 05 00 00 00 0000 600</t>
  </si>
  <si>
    <t>000 01 00 00 00 00 0000 000</t>
  </si>
  <si>
    <t>000 01 05 00 00 00 0000 000</t>
  </si>
  <si>
    <t>000 01 05 00 00 00 0000 500</t>
  </si>
  <si>
    <t>000 01 05 02 01 00 0000 510</t>
  </si>
  <si>
    <t>000 01 05 02 00 00 0000 500</t>
  </si>
  <si>
    <t>от "30" декабря 2022 года №2</t>
  </si>
  <si>
    <t>от "30" декабря 2022 года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</si>
</sst>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56">
    <xf numFmtId="0" fontId="0" fillId="0" borderId="0" xfId="0"/>
    <xf numFmtId="0" fontId="15" fillId="0" borderId="0" xfId="0" applyFont="1" applyProtection="1">
      <protection locked="0"/>
    </xf>
    <xf numFmtId="49" fontId="16" fillId="0" borderId="34" xfId="38" applyNumberFormat="1" applyFont="1" applyBorder="1" applyProtection="1">
      <alignment horizontal="center"/>
    </xf>
    <xf numFmtId="0" fontId="16" fillId="0" borderId="34" xfId="36" applyNumberFormat="1" applyFont="1" applyBorder="1" applyAlignment="1" applyProtection="1">
      <alignment horizontal="left" wrapText="1"/>
    </xf>
    <xf numFmtId="0" fontId="17" fillId="0" borderId="0" xfId="0" applyFont="1" applyProtection="1">
      <protection locked="0"/>
    </xf>
    <xf numFmtId="0" fontId="18" fillId="0" borderId="34" xfId="44" applyNumberFormat="1" applyFont="1" applyBorder="1" applyAlignment="1" applyProtection="1">
      <alignment horizontal="left" wrapText="1"/>
    </xf>
    <xf numFmtId="0" fontId="14" fillId="0" borderId="34" xfId="44" applyNumberFormat="1" applyFont="1" applyBorder="1" applyAlignment="1" applyProtection="1">
      <alignment horizontal="left" wrapText="1"/>
    </xf>
    <xf numFmtId="0" fontId="19" fillId="0" borderId="0" xfId="0" applyFont="1" applyProtection="1">
      <protection locked="0"/>
    </xf>
    <xf numFmtId="0" fontId="14" fillId="0" borderId="1" xfId="14" applyNumberFormat="1" applyFont="1" applyProtection="1"/>
    <xf numFmtId="0" fontId="16" fillId="0" borderId="34" xfId="36" applyNumberFormat="1" applyFont="1" applyBorder="1" applyProtection="1">
      <alignment horizontal="left" wrapText="1"/>
    </xf>
    <xf numFmtId="49" fontId="18" fillId="0" borderId="34" xfId="61" applyNumberFormat="1" applyFont="1" applyBorder="1" applyProtection="1">
      <alignment horizontal="center" wrapText="1"/>
    </xf>
    <xf numFmtId="0" fontId="18" fillId="0" borderId="34" xfId="59" applyNumberFormat="1" applyFont="1" applyBorder="1" applyProtection="1">
      <alignment horizontal="left" wrapText="1"/>
    </xf>
    <xf numFmtId="0" fontId="13" fillId="0" borderId="34" xfId="29" applyFont="1" applyBorder="1" applyAlignment="1">
      <alignment horizontal="center" vertical="center" wrapText="1"/>
    </xf>
    <xf numFmtId="49" fontId="13" fillId="0" borderId="34" xfId="30" applyFont="1" applyBorder="1" applyAlignment="1">
      <alignment horizontal="center" vertical="center" wrapText="1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 textRotation="90"/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166" fontId="25" fillId="0" borderId="34" xfId="39" applyNumberFormat="1" applyFont="1" applyBorder="1" applyProtection="1">
      <alignment horizontal="right" shrinkToFit="1"/>
    </xf>
    <xf numFmtId="166" fontId="26" fillId="0" borderId="34" xfId="62" applyNumberFormat="1" applyFont="1" applyBorder="1" applyProtection="1">
      <alignment horizontal="right" wrapText="1"/>
    </xf>
    <xf numFmtId="166" fontId="27" fillId="0" borderId="34" xfId="62" applyNumberFormat="1" applyFont="1" applyBorder="1" applyProtection="1">
      <alignment horizontal="right" wrapText="1"/>
    </xf>
    <xf numFmtId="0" fontId="14" fillId="0" borderId="1" xfId="77" applyNumberFormat="1" applyFont="1" applyBorder="1" applyProtection="1">
      <alignment horizontal="left"/>
    </xf>
    <xf numFmtId="0" fontId="14" fillId="0" borderId="1" xfId="79" applyNumberFormat="1" applyFont="1" applyBorder="1" applyProtection="1">
      <alignment horizontal="center" shrinkToFit="1"/>
    </xf>
    <xf numFmtId="0" fontId="13" fillId="0" borderId="34" xfId="29" applyNumberFormat="1" applyFont="1" applyBorder="1" applyAlignment="1" applyProtection="1">
      <alignment horizontal="center" vertical="center" wrapText="1"/>
    </xf>
    <xf numFmtId="49" fontId="14" fillId="0" borderId="34" xfId="87" applyNumberFormat="1" applyFont="1" applyBorder="1" applyAlignment="1" applyProtection="1">
      <alignment horizontal="center"/>
    </xf>
    <xf numFmtId="49" fontId="14" fillId="0" borderId="34" xfId="99" applyNumberFormat="1" applyFont="1" applyBorder="1" applyAlignment="1" applyProtection="1">
      <alignment horizontal="center" shrinkToFit="1"/>
    </xf>
    <xf numFmtId="49" fontId="18" fillId="0" borderId="34" xfId="84" applyNumberFormat="1" applyFont="1" applyBorder="1" applyAlignment="1" applyProtection="1">
      <alignment horizontal="center"/>
    </xf>
    <xf numFmtId="49" fontId="18" fillId="0" borderId="34" xfId="87" applyNumberFormat="1" applyFont="1" applyBorder="1" applyAlignment="1" applyProtection="1">
      <alignment horizontal="center"/>
    </xf>
    <xf numFmtId="0" fontId="24" fillId="0" borderId="0" xfId="0" applyFont="1" applyProtection="1">
      <protection locked="0"/>
    </xf>
    <xf numFmtId="49" fontId="18" fillId="0" borderId="34" xfId="99" applyNumberFormat="1" applyFont="1" applyBorder="1" applyAlignment="1" applyProtection="1">
      <alignment horizontal="center" shrinkToFit="1"/>
    </xf>
    <xf numFmtId="0" fontId="18" fillId="0" borderId="34" xfId="65" applyNumberFormat="1" applyFont="1" applyBorder="1" applyAlignment="1" applyProtection="1">
      <alignment horizontal="left" wrapText="1"/>
    </xf>
    <xf numFmtId="166" fontId="26" fillId="0" borderId="34" xfId="39" applyNumberFormat="1" applyFont="1" applyBorder="1" applyAlignment="1" applyProtection="1">
      <alignment horizontal="right" shrinkToFit="1"/>
    </xf>
    <xf numFmtId="0" fontId="14" fillId="2" borderId="34" xfId="97" applyNumberFormat="1" applyFont="1" applyBorder="1" applyAlignment="1" applyProtection="1">
      <alignment horizontal="left" wrapText="1"/>
    </xf>
    <xf numFmtId="166" fontId="27" fillId="0" borderId="34" xfId="91" applyNumberFormat="1" applyFont="1" applyBorder="1" applyAlignment="1" applyProtection="1">
      <alignment horizontal="right" shrinkToFit="1"/>
    </xf>
    <xf numFmtId="0" fontId="18" fillId="0" borderId="34" xfId="59" applyNumberFormat="1" applyFont="1" applyBorder="1" applyAlignment="1" applyProtection="1">
      <alignment horizontal="left" wrapText="1"/>
    </xf>
    <xf numFmtId="166" fontId="26" fillId="0" borderId="34" xfId="91" applyNumberFormat="1" applyFont="1" applyBorder="1" applyAlignment="1" applyProtection="1">
      <alignment horizontal="right" shrinkToFit="1"/>
    </xf>
    <xf numFmtId="0" fontId="14" fillId="0" borderId="34" xfId="59" applyNumberFormat="1" applyFont="1" applyBorder="1" applyAlignment="1" applyProtection="1">
      <alignment horizontal="left" wrapText="1"/>
    </xf>
    <xf numFmtId="49" fontId="16" fillId="0" borderId="34" xfId="38" applyNumberFormat="1" applyFont="1" applyBorder="1" applyAlignment="1" applyProtection="1">
      <alignment horizontal="center"/>
    </xf>
    <xf numFmtId="166" fontId="25" fillId="0" borderId="34" xfId="39" applyNumberFormat="1" applyFont="1" applyBorder="1" applyAlignment="1" applyProtection="1">
      <alignment horizontal="right" shrinkToFit="1"/>
    </xf>
    <xf numFmtId="49" fontId="18" fillId="0" borderId="34" xfId="46" applyNumberFormat="1" applyFont="1" applyBorder="1" applyAlignment="1" applyProtection="1">
      <alignment horizontal="center"/>
    </xf>
    <xf numFmtId="166" fontId="26" fillId="0" borderId="34" xfId="47" applyNumberFormat="1" applyFont="1" applyBorder="1" applyAlignment="1" applyProtection="1">
      <alignment horizontal="right" shrinkToFit="1"/>
    </xf>
    <xf numFmtId="49" fontId="14" fillId="0" borderId="34" xfId="46" applyNumberFormat="1" applyFont="1" applyBorder="1" applyAlignment="1" applyProtection="1">
      <alignment horizontal="center"/>
    </xf>
    <xf numFmtId="166" fontId="27" fillId="0" borderId="34" xfId="47" applyNumberFormat="1" applyFont="1" applyBorder="1" applyAlignment="1" applyProtection="1">
      <alignment horizontal="right" shrinkToFit="1"/>
    </xf>
    <xf numFmtId="0" fontId="4" fillId="0" borderId="34" xfId="59" applyNumberFormat="1" applyFont="1" applyBorder="1" applyProtection="1">
      <alignment horizontal="left" wrapText="1"/>
    </xf>
    <xf numFmtId="49" fontId="4" fillId="0" borderId="34" xfId="61" applyNumberFormat="1" applyFont="1" applyBorder="1" applyProtection="1">
      <alignment horizontal="center" wrapText="1"/>
    </xf>
    <xf numFmtId="49" fontId="4" fillId="0" borderId="34" xfId="99" applyNumberFormat="1" applyFont="1" applyBorder="1" applyAlignment="1" applyProtection="1">
      <alignment horizontal="center" shrinkToFit="1"/>
    </xf>
    <xf numFmtId="49" fontId="4" fillId="0" borderId="34" xfId="87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28" fillId="0" borderId="0" xfId="0" applyFont="1" applyAlignment="1"/>
    <xf numFmtId="0" fontId="21" fillId="0" borderId="0" xfId="0" applyFont="1" applyAlignment="1" applyProtection="1">
      <protection locked="0"/>
    </xf>
    <xf numFmtId="0" fontId="16" fillId="0" borderId="1" xfId="2" applyNumberFormat="1" applyFont="1" applyProtection="1">
      <alignment horizontal="center"/>
    </xf>
    <xf numFmtId="0" fontId="16" fillId="0" borderId="1" xfId="2" applyFont="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view="pageLayout" zoomScaleNormal="100" zoomScaleSheetLayoutView="100" workbookViewId="0">
      <selection activeCell="A3" sqref="A3:C3"/>
    </sheetView>
  </sheetViews>
  <sheetFormatPr defaultRowHeight="15.75" x14ac:dyDescent="0.25"/>
  <cols>
    <col min="1" max="1" width="27.7109375" style="1" customWidth="1"/>
    <col min="2" max="2" width="62.42578125" style="1" customWidth="1"/>
    <col min="3" max="3" width="19.28515625" style="1" customWidth="1"/>
    <col min="4" max="16384" width="9.140625" style="1"/>
  </cols>
  <sheetData>
    <row r="1" spans="1:3" s="31" customFormat="1" ht="12.75" x14ac:dyDescent="0.2">
      <c r="A1" s="51" t="s">
        <v>154</v>
      </c>
      <c r="B1" s="51"/>
      <c r="C1" s="51"/>
    </row>
    <row r="2" spans="1:3" s="31" customFormat="1" ht="12.75" x14ac:dyDescent="0.2">
      <c r="A2" s="51" t="s">
        <v>159</v>
      </c>
      <c r="B2" s="51"/>
      <c r="C2" s="51"/>
    </row>
    <row r="3" spans="1:3" s="31" customFormat="1" ht="12.75" x14ac:dyDescent="0.2">
      <c r="A3" s="51" t="s">
        <v>217</v>
      </c>
      <c r="B3" s="51"/>
      <c r="C3" s="51"/>
    </row>
    <row r="5" spans="1:3" s="4" customFormat="1" x14ac:dyDescent="0.25">
      <c r="A5" s="50" t="s">
        <v>148</v>
      </c>
      <c r="B5" s="50"/>
      <c r="C5" s="50"/>
    </row>
    <row r="6" spans="1:3" x14ac:dyDescent="0.25">
      <c r="C6" s="20" t="s">
        <v>147</v>
      </c>
    </row>
    <row r="7" spans="1:3" s="15" customFormat="1" ht="22.5" x14ac:dyDescent="0.25">
      <c r="A7" s="12" t="s">
        <v>98</v>
      </c>
      <c r="B7" s="12" t="s">
        <v>99</v>
      </c>
      <c r="C7" s="13" t="s">
        <v>100</v>
      </c>
    </row>
    <row r="8" spans="1:3" s="4" customFormat="1" ht="16.5" x14ac:dyDescent="0.25">
      <c r="A8" s="40"/>
      <c r="B8" s="3" t="s">
        <v>101</v>
      </c>
      <c r="C8" s="41">
        <f>SUM(C9+C28+C36)</f>
        <v>20265.699999999997</v>
      </c>
    </row>
    <row r="9" spans="1:3" ht="17.25" x14ac:dyDescent="0.3">
      <c r="A9" s="42" t="s">
        <v>102</v>
      </c>
      <c r="B9" s="5" t="s">
        <v>0</v>
      </c>
      <c r="C9" s="43">
        <f>SUM(C10+C14+C20)</f>
        <v>5974.8</v>
      </c>
    </row>
    <row r="10" spans="1:3" ht="16.5" x14ac:dyDescent="0.25">
      <c r="A10" s="44" t="s">
        <v>103</v>
      </c>
      <c r="B10" s="6" t="s">
        <v>1</v>
      </c>
      <c r="C10" s="45">
        <f>SUM(C11)</f>
        <v>3822.8</v>
      </c>
    </row>
    <row r="11" spans="1:3" ht="16.5" x14ac:dyDescent="0.25">
      <c r="A11" s="44" t="s">
        <v>104</v>
      </c>
      <c r="B11" s="6" t="s">
        <v>2</v>
      </c>
      <c r="C11" s="45">
        <f>SUM(C12+C13)</f>
        <v>3822.8</v>
      </c>
    </row>
    <row r="12" spans="1:3" ht="78.75" x14ac:dyDescent="0.25">
      <c r="A12" s="44" t="s">
        <v>4</v>
      </c>
      <c r="B12" s="6" t="s">
        <v>3</v>
      </c>
      <c r="C12" s="45">
        <v>3659.3</v>
      </c>
    </row>
    <row r="13" spans="1:3" ht="110.25" x14ac:dyDescent="0.25">
      <c r="A13" s="44" t="s">
        <v>6</v>
      </c>
      <c r="B13" s="6" t="s">
        <v>5</v>
      </c>
      <c r="C13" s="45">
        <v>163.5</v>
      </c>
    </row>
    <row r="14" spans="1:3" ht="16.5" x14ac:dyDescent="0.25">
      <c r="A14" s="44" t="s">
        <v>105</v>
      </c>
      <c r="B14" s="6" t="s">
        <v>7</v>
      </c>
      <c r="C14" s="45">
        <f>SUM(C15+C18)</f>
        <v>2129.3000000000002</v>
      </c>
    </row>
    <row r="15" spans="1:3" ht="31.5" x14ac:dyDescent="0.25">
      <c r="A15" s="44" t="s">
        <v>106</v>
      </c>
      <c r="B15" s="6" t="s">
        <v>8</v>
      </c>
      <c r="C15" s="45">
        <f>SUM(C16)</f>
        <v>708.5</v>
      </c>
    </row>
    <row r="16" spans="1:3" ht="31.5" x14ac:dyDescent="0.25">
      <c r="A16" s="44" t="s">
        <v>107</v>
      </c>
      <c r="B16" s="6" t="s">
        <v>9</v>
      </c>
      <c r="C16" s="45">
        <f>SUM(C17)</f>
        <v>708.5</v>
      </c>
    </row>
    <row r="17" spans="1:3" ht="31.5" x14ac:dyDescent="0.25">
      <c r="A17" s="44" t="s">
        <v>10</v>
      </c>
      <c r="B17" s="6" t="s">
        <v>9</v>
      </c>
      <c r="C17" s="45">
        <v>708.5</v>
      </c>
    </row>
    <row r="18" spans="1:3" ht="16.5" x14ac:dyDescent="0.25">
      <c r="A18" s="44" t="s">
        <v>108</v>
      </c>
      <c r="B18" s="6" t="s">
        <v>11</v>
      </c>
      <c r="C18" s="45">
        <f>SUM(C19)</f>
        <v>1420.8</v>
      </c>
    </row>
    <row r="19" spans="1:3" ht="16.5" x14ac:dyDescent="0.25">
      <c r="A19" s="44" t="s">
        <v>12</v>
      </c>
      <c r="B19" s="6" t="s">
        <v>11</v>
      </c>
      <c r="C19" s="45">
        <v>1420.8</v>
      </c>
    </row>
    <row r="20" spans="1:3" ht="16.5" x14ac:dyDescent="0.25">
      <c r="A20" s="44" t="s">
        <v>109</v>
      </c>
      <c r="B20" s="6" t="s">
        <v>13</v>
      </c>
      <c r="C20" s="45">
        <f>SUM(C21+C23)</f>
        <v>22.7</v>
      </c>
    </row>
    <row r="21" spans="1:3" ht="16.5" x14ac:dyDescent="0.25">
      <c r="A21" s="44" t="s">
        <v>110</v>
      </c>
      <c r="B21" s="6" t="s">
        <v>14</v>
      </c>
      <c r="C21" s="45">
        <f>SUM(C22)</f>
        <v>6.5</v>
      </c>
    </row>
    <row r="22" spans="1:3" ht="47.25" x14ac:dyDescent="0.25">
      <c r="A22" s="44" t="s">
        <v>16</v>
      </c>
      <c r="B22" s="6" t="s">
        <v>15</v>
      </c>
      <c r="C22" s="45">
        <v>6.5</v>
      </c>
    </row>
    <row r="23" spans="1:3" ht="16.5" x14ac:dyDescent="0.25">
      <c r="A23" s="44" t="s">
        <v>111</v>
      </c>
      <c r="B23" s="6" t="s">
        <v>17</v>
      </c>
      <c r="C23" s="45">
        <f>SUM(C25+C27)</f>
        <v>16.2</v>
      </c>
    </row>
    <row r="24" spans="1:3" ht="16.5" x14ac:dyDescent="0.25">
      <c r="A24" s="44" t="s">
        <v>112</v>
      </c>
      <c r="B24" s="6" t="s">
        <v>18</v>
      </c>
      <c r="C24" s="45">
        <f>SUM(C25)</f>
        <v>14.2</v>
      </c>
    </row>
    <row r="25" spans="1:3" ht="31.5" x14ac:dyDescent="0.25">
      <c r="A25" s="44" t="s">
        <v>20</v>
      </c>
      <c r="B25" s="6" t="s">
        <v>19</v>
      </c>
      <c r="C25" s="45">
        <v>14.2</v>
      </c>
    </row>
    <row r="26" spans="1:3" ht="16.5" x14ac:dyDescent="0.25">
      <c r="A26" s="44" t="s">
        <v>113</v>
      </c>
      <c r="B26" s="6" t="s">
        <v>21</v>
      </c>
      <c r="C26" s="45">
        <f>SUM(C27)</f>
        <v>2</v>
      </c>
    </row>
    <row r="27" spans="1:3" ht="47.25" x14ac:dyDescent="0.25">
      <c r="A27" s="44" t="s">
        <v>23</v>
      </c>
      <c r="B27" s="6" t="s">
        <v>22</v>
      </c>
      <c r="C27" s="45">
        <v>2</v>
      </c>
    </row>
    <row r="28" spans="1:3" s="7" customFormat="1" ht="17.25" x14ac:dyDescent="0.3">
      <c r="A28" s="42" t="s">
        <v>102</v>
      </c>
      <c r="B28" s="5" t="s">
        <v>0</v>
      </c>
      <c r="C28" s="43">
        <f>SUM(C32+C29)</f>
        <v>191.20000000000002</v>
      </c>
    </row>
    <row r="29" spans="1:3" ht="16.5" x14ac:dyDescent="0.25">
      <c r="A29" s="44" t="s">
        <v>114</v>
      </c>
      <c r="B29" s="6" t="s">
        <v>24</v>
      </c>
      <c r="C29" s="45">
        <f>SUM(C30)</f>
        <v>0.8</v>
      </c>
    </row>
    <row r="30" spans="1:3" ht="47.25" x14ac:dyDescent="0.25">
      <c r="A30" s="44" t="s">
        <v>115</v>
      </c>
      <c r="B30" s="6" t="s">
        <v>25</v>
      </c>
      <c r="C30" s="45">
        <f>SUM(C31)</f>
        <v>0.8</v>
      </c>
    </row>
    <row r="31" spans="1:3" ht="78.75" x14ac:dyDescent="0.25">
      <c r="A31" s="44" t="s">
        <v>116</v>
      </c>
      <c r="B31" s="6" t="s">
        <v>26</v>
      </c>
      <c r="C31" s="45">
        <v>0.8</v>
      </c>
    </row>
    <row r="32" spans="1:3" ht="47.25" x14ac:dyDescent="0.25">
      <c r="A32" s="44" t="s">
        <v>117</v>
      </c>
      <c r="B32" s="6" t="s">
        <v>27</v>
      </c>
      <c r="C32" s="45">
        <f>SUM(C33)</f>
        <v>190.4</v>
      </c>
    </row>
    <row r="33" spans="1:3" ht="94.5" x14ac:dyDescent="0.25">
      <c r="A33" s="44" t="s">
        <v>118</v>
      </c>
      <c r="B33" s="6" t="s">
        <v>28</v>
      </c>
      <c r="C33" s="45">
        <f>SUM(C34)</f>
        <v>190.4</v>
      </c>
    </row>
    <row r="34" spans="1:3" ht="94.5" x14ac:dyDescent="0.25">
      <c r="A34" s="44" t="s">
        <v>119</v>
      </c>
      <c r="B34" s="6" t="s">
        <v>29</v>
      </c>
      <c r="C34" s="45">
        <f>SUM(C35)</f>
        <v>190.4</v>
      </c>
    </row>
    <row r="35" spans="1:3" ht="94.5" x14ac:dyDescent="0.25">
      <c r="A35" s="44" t="s">
        <v>31</v>
      </c>
      <c r="B35" s="6" t="s">
        <v>30</v>
      </c>
      <c r="C35" s="45">
        <v>190.4</v>
      </c>
    </row>
    <row r="36" spans="1:3" s="7" customFormat="1" ht="17.25" x14ac:dyDescent="0.3">
      <c r="A36" s="42" t="s">
        <v>120</v>
      </c>
      <c r="B36" s="5" t="s">
        <v>32</v>
      </c>
      <c r="C36" s="43">
        <f>SUM(C37)</f>
        <v>14099.699999999999</v>
      </c>
    </row>
    <row r="37" spans="1:3" ht="47.25" x14ac:dyDescent="0.25">
      <c r="A37" s="44" t="s">
        <v>121</v>
      </c>
      <c r="B37" s="6" t="s">
        <v>33</v>
      </c>
      <c r="C37" s="45">
        <f>SUM(C46+C38+C41)</f>
        <v>14099.699999999999</v>
      </c>
    </row>
    <row r="38" spans="1:3" ht="31.5" x14ac:dyDescent="0.25">
      <c r="A38" s="44" t="s">
        <v>122</v>
      </c>
      <c r="B38" s="6" t="s">
        <v>34</v>
      </c>
      <c r="C38" s="45">
        <f>SUM(C39)</f>
        <v>551.29999999999995</v>
      </c>
    </row>
    <row r="39" spans="1:3" ht="16.5" x14ac:dyDescent="0.25">
      <c r="A39" s="44" t="s">
        <v>123</v>
      </c>
      <c r="B39" s="6" t="s">
        <v>35</v>
      </c>
      <c r="C39" s="45">
        <f>SUM(C40)</f>
        <v>551.29999999999995</v>
      </c>
    </row>
    <row r="40" spans="1:3" ht="47.25" x14ac:dyDescent="0.25">
      <c r="A40" s="44" t="s">
        <v>37</v>
      </c>
      <c r="B40" s="6" t="s">
        <v>36</v>
      </c>
      <c r="C40" s="45">
        <v>551.29999999999995</v>
      </c>
    </row>
    <row r="41" spans="1:3" ht="31.5" x14ac:dyDescent="0.25">
      <c r="A41" s="44" t="s">
        <v>124</v>
      </c>
      <c r="B41" s="6" t="s">
        <v>38</v>
      </c>
      <c r="C41" s="45">
        <f>SUM(C42+C44)</f>
        <v>283.60000000000002</v>
      </c>
    </row>
    <row r="42" spans="1:3" ht="47.25" x14ac:dyDescent="0.25">
      <c r="A42" s="44" t="s">
        <v>125</v>
      </c>
      <c r="B42" s="6" t="s">
        <v>39</v>
      </c>
      <c r="C42" s="45">
        <f>SUM(C43)</f>
        <v>218.7</v>
      </c>
    </row>
    <row r="43" spans="1:3" ht="47.25" x14ac:dyDescent="0.25">
      <c r="A43" s="44" t="s">
        <v>41</v>
      </c>
      <c r="B43" s="6" t="s">
        <v>40</v>
      </c>
      <c r="C43" s="45">
        <v>218.7</v>
      </c>
    </row>
    <row r="44" spans="1:3" ht="47.25" x14ac:dyDescent="0.25">
      <c r="A44" s="44" t="s">
        <v>126</v>
      </c>
      <c r="B44" s="6" t="s">
        <v>42</v>
      </c>
      <c r="C44" s="45">
        <f>SUM(C45)</f>
        <v>64.900000000000006</v>
      </c>
    </row>
    <row r="45" spans="1:3" ht="63" x14ac:dyDescent="0.25">
      <c r="A45" s="44" t="s">
        <v>44</v>
      </c>
      <c r="B45" s="6" t="s">
        <v>43</v>
      </c>
      <c r="C45" s="45">
        <v>64.900000000000006</v>
      </c>
    </row>
    <row r="46" spans="1:3" ht="16.5" x14ac:dyDescent="0.25">
      <c r="A46" s="44" t="s">
        <v>127</v>
      </c>
      <c r="B46" s="6" t="s">
        <v>45</v>
      </c>
      <c r="C46" s="45">
        <f>SUM(C47+C49)</f>
        <v>13264.8</v>
      </c>
    </row>
    <row r="47" spans="1:3" ht="63" x14ac:dyDescent="0.25">
      <c r="A47" s="44" t="s">
        <v>128</v>
      </c>
      <c r="B47" s="6" t="s">
        <v>46</v>
      </c>
      <c r="C47" s="45">
        <f>SUM(C48)</f>
        <v>359.3</v>
      </c>
    </row>
    <row r="48" spans="1:3" ht="78.75" x14ac:dyDescent="0.25">
      <c r="A48" s="44" t="s">
        <v>48</v>
      </c>
      <c r="B48" s="6" t="s">
        <v>47</v>
      </c>
      <c r="C48" s="45">
        <v>359.3</v>
      </c>
    </row>
    <row r="49" spans="1:3" ht="31.5" x14ac:dyDescent="0.25">
      <c r="A49" s="44" t="s">
        <v>129</v>
      </c>
      <c r="B49" s="6" t="s">
        <v>49</v>
      </c>
      <c r="C49" s="45">
        <f>SUM(C50)</f>
        <v>12905.5</v>
      </c>
    </row>
    <row r="50" spans="1:3" ht="31.5" x14ac:dyDescent="0.25">
      <c r="A50" s="44" t="s">
        <v>51</v>
      </c>
      <c r="B50" s="6" t="s">
        <v>50</v>
      </c>
      <c r="C50" s="45">
        <v>12905.5</v>
      </c>
    </row>
    <row r="51" spans="1:3" ht="15" customHeight="1" x14ac:dyDescent="0.25">
      <c r="A51" s="8"/>
      <c r="B51" s="8"/>
      <c r="C51" s="8"/>
    </row>
  </sheetData>
  <mergeCells count="4">
    <mergeCell ref="A5:C5"/>
    <mergeCell ref="A1:C1"/>
    <mergeCell ref="A2:C2"/>
    <mergeCell ref="A3:C3"/>
  </mergeCells>
  <pageMargins left="0.70866141732283472" right="0.31496062992125984" top="0.39370078740157483" bottom="0.39370078740157483" header="0" footer="0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view="pageLayout" zoomScaleNormal="100" zoomScaleSheetLayoutView="100" workbookViewId="0">
      <selection activeCell="A3" sqref="A3:G3"/>
    </sheetView>
  </sheetViews>
  <sheetFormatPr defaultRowHeight="15" x14ac:dyDescent="0.25"/>
  <cols>
    <col min="1" max="1" width="79.140625" style="14" customWidth="1"/>
    <col min="2" max="4" width="7" style="14" customWidth="1"/>
    <col min="5" max="5" width="17.140625" style="14" customWidth="1"/>
    <col min="6" max="6" width="7" style="14" customWidth="1"/>
    <col min="7" max="7" width="19.28515625" style="14" customWidth="1"/>
    <col min="8" max="16384" width="9.140625" style="14"/>
  </cols>
  <sheetData>
    <row r="1" spans="1:7" s="31" customFormat="1" ht="12.75" x14ac:dyDescent="0.2">
      <c r="A1" s="51" t="s">
        <v>155</v>
      </c>
      <c r="B1" s="51"/>
      <c r="C1" s="51"/>
      <c r="D1" s="52"/>
      <c r="E1" s="52"/>
      <c r="F1" s="52"/>
      <c r="G1" s="52"/>
    </row>
    <row r="2" spans="1:7" s="31" customFormat="1" ht="12.75" x14ac:dyDescent="0.2">
      <c r="A2" s="51" t="s">
        <v>159</v>
      </c>
      <c r="B2" s="51"/>
      <c r="C2" s="51"/>
      <c r="D2" s="52"/>
      <c r="E2" s="52"/>
      <c r="F2" s="52"/>
      <c r="G2" s="52"/>
    </row>
    <row r="3" spans="1:7" s="31" customFormat="1" ht="12.75" x14ac:dyDescent="0.2">
      <c r="A3" s="51" t="s">
        <v>218</v>
      </c>
      <c r="B3" s="51"/>
      <c r="C3" s="51"/>
      <c r="D3" s="52"/>
      <c r="E3" s="52"/>
      <c r="F3" s="52"/>
      <c r="G3" s="52"/>
    </row>
    <row r="5" spans="1:7" s="18" customFormat="1" ht="47.25" customHeight="1" x14ac:dyDescent="0.2">
      <c r="A5" s="50" t="s">
        <v>205</v>
      </c>
      <c r="B5" s="50"/>
      <c r="C5" s="50"/>
      <c r="D5" s="50"/>
      <c r="E5" s="50"/>
      <c r="F5" s="50"/>
      <c r="G5" s="50"/>
    </row>
    <row r="6" spans="1:7" x14ac:dyDescent="0.25">
      <c r="G6" s="20" t="s">
        <v>147</v>
      </c>
    </row>
    <row r="7" spans="1:7" s="15" customFormat="1" ht="44.25" x14ac:dyDescent="0.25">
      <c r="A7" s="16" t="s">
        <v>141</v>
      </c>
      <c r="B7" s="17" t="s">
        <v>142</v>
      </c>
      <c r="C7" s="17" t="s">
        <v>143</v>
      </c>
      <c r="D7" s="17" t="s">
        <v>144</v>
      </c>
      <c r="E7" s="16" t="s">
        <v>145</v>
      </c>
      <c r="F7" s="17" t="s">
        <v>146</v>
      </c>
      <c r="G7" s="16" t="s">
        <v>100</v>
      </c>
    </row>
    <row r="8" spans="1:7" s="18" customFormat="1" ht="16.5" x14ac:dyDescent="0.25">
      <c r="A8" s="9" t="s">
        <v>130</v>
      </c>
      <c r="B8" s="2"/>
      <c r="C8" s="2"/>
      <c r="D8" s="2"/>
      <c r="E8" s="2"/>
      <c r="F8" s="2"/>
      <c r="G8" s="21">
        <f>SUM(G9+G42+G47+G60+G65+G78)</f>
        <v>20882.100000000002</v>
      </c>
    </row>
    <row r="9" spans="1:7" s="19" customFormat="1" ht="17.25" x14ac:dyDescent="0.3">
      <c r="A9" s="11" t="s">
        <v>52</v>
      </c>
      <c r="B9" s="10" t="s">
        <v>131</v>
      </c>
      <c r="C9" s="10" t="s">
        <v>132</v>
      </c>
      <c r="D9" s="10"/>
      <c r="E9" s="10"/>
      <c r="F9" s="10"/>
      <c r="G9" s="22">
        <f>SUM(G10+G14+G24+G28+G32)</f>
        <v>14332.600000000002</v>
      </c>
    </row>
    <row r="10" spans="1:7" ht="31.5" x14ac:dyDescent="0.25">
      <c r="A10" s="46" t="s">
        <v>53</v>
      </c>
      <c r="B10" s="47" t="s">
        <v>131</v>
      </c>
      <c r="C10" s="47" t="s">
        <v>132</v>
      </c>
      <c r="D10" s="47" t="s">
        <v>133</v>
      </c>
      <c r="E10" s="47"/>
      <c r="F10" s="47"/>
      <c r="G10" s="23">
        <f>SUM(G11)</f>
        <v>2858.7</v>
      </c>
    </row>
    <row r="11" spans="1:7" ht="16.5" x14ac:dyDescent="0.25">
      <c r="A11" s="46" t="s">
        <v>160</v>
      </c>
      <c r="B11" s="47" t="s">
        <v>131</v>
      </c>
      <c r="C11" s="47" t="s">
        <v>132</v>
      </c>
      <c r="D11" s="47" t="s">
        <v>133</v>
      </c>
      <c r="E11" s="47" t="s">
        <v>180</v>
      </c>
      <c r="F11" s="47"/>
      <c r="G11" s="23">
        <f>SUM(G12)</f>
        <v>2858.7</v>
      </c>
    </row>
    <row r="12" spans="1:7" ht="31.5" x14ac:dyDescent="0.25">
      <c r="A12" s="46" t="s">
        <v>54</v>
      </c>
      <c r="B12" s="47" t="s">
        <v>131</v>
      </c>
      <c r="C12" s="47" t="s">
        <v>132</v>
      </c>
      <c r="D12" s="47" t="s">
        <v>133</v>
      </c>
      <c r="E12" s="47" t="s">
        <v>181</v>
      </c>
      <c r="F12" s="47"/>
      <c r="G12" s="23">
        <f>SUM(G13)</f>
        <v>2858.7</v>
      </c>
    </row>
    <row r="13" spans="1:7" ht="47.25" x14ac:dyDescent="0.25">
      <c r="A13" s="46" t="s">
        <v>55</v>
      </c>
      <c r="B13" s="47" t="s">
        <v>131</v>
      </c>
      <c r="C13" s="47" t="s">
        <v>132</v>
      </c>
      <c r="D13" s="47" t="s">
        <v>133</v>
      </c>
      <c r="E13" s="47" t="s">
        <v>181</v>
      </c>
      <c r="F13" s="47" t="s">
        <v>161</v>
      </c>
      <c r="G13" s="23">
        <v>2858.7</v>
      </c>
    </row>
    <row r="14" spans="1:7" ht="47.25" x14ac:dyDescent="0.25">
      <c r="A14" s="46" t="s">
        <v>56</v>
      </c>
      <c r="B14" s="47" t="s">
        <v>131</v>
      </c>
      <c r="C14" s="47" t="s">
        <v>132</v>
      </c>
      <c r="D14" s="47" t="s">
        <v>135</v>
      </c>
      <c r="E14" s="47"/>
      <c r="F14" s="47"/>
      <c r="G14" s="23">
        <f>SUM(G15+G19)</f>
        <v>10759.400000000001</v>
      </c>
    </row>
    <row r="15" spans="1:7" ht="47.25" x14ac:dyDescent="0.25">
      <c r="A15" s="46" t="s">
        <v>162</v>
      </c>
      <c r="B15" s="47" t="s">
        <v>131</v>
      </c>
      <c r="C15" s="47" t="s">
        <v>132</v>
      </c>
      <c r="D15" s="47" t="s">
        <v>135</v>
      </c>
      <c r="E15" s="47" t="s">
        <v>182</v>
      </c>
      <c r="F15" s="47"/>
      <c r="G15" s="23">
        <f>SUM(G16)</f>
        <v>4158.6000000000004</v>
      </c>
    </row>
    <row r="16" spans="1:7" ht="31.5" x14ac:dyDescent="0.25">
      <c r="A16" s="46" t="s">
        <v>163</v>
      </c>
      <c r="B16" s="47" t="s">
        <v>131</v>
      </c>
      <c r="C16" s="47" t="s">
        <v>132</v>
      </c>
      <c r="D16" s="47" t="s">
        <v>135</v>
      </c>
      <c r="E16" s="47" t="s">
        <v>183</v>
      </c>
      <c r="F16" s="47"/>
      <c r="G16" s="23">
        <f>SUM(G17)</f>
        <v>4158.6000000000004</v>
      </c>
    </row>
    <row r="17" spans="1:7" ht="47.25" x14ac:dyDescent="0.25">
      <c r="A17" s="46" t="s">
        <v>57</v>
      </c>
      <c r="B17" s="47" t="s">
        <v>131</v>
      </c>
      <c r="C17" s="47" t="s">
        <v>132</v>
      </c>
      <c r="D17" s="47" t="s">
        <v>135</v>
      </c>
      <c r="E17" s="47" t="s">
        <v>184</v>
      </c>
      <c r="F17" s="47"/>
      <c r="G17" s="23">
        <f>SUM(G18)</f>
        <v>4158.6000000000004</v>
      </c>
    </row>
    <row r="18" spans="1:7" ht="31.5" x14ac:dyDescent="0.25">
      <c r="A18" s="46" t="s">
        <v>58</v>
      </c>
      <c r="B18" s="47" t="s">
        <v>131</v>
      </c>
      <c r="C18" s="47" t="s">
        <v>132</v>
      </c>
      <c r="D18" s="47" t="s">
        <v>135</v>
      </c>
      <c r="E18" s="47" t="s">
        <v>184</v>
      </c>
      <c r="F18" s="47" t="s">
        <v>164</v>
      </c>
      <c r="G18" s="23">
        <v>4158.6000000000004</v>
      </c>
    </row>
    <row r="19" spans="1:7" ht="16.5" x14ac:dyDescent="0.25">
      <c r="A19" s="46" t="s">
        <v>165</v>
      </c>
      <c r="B19" s="47" t="s">
        <v>131</v>
      </c>
      <c r="C19" s="47" t="s">
        <v>132</v>
      </c>
      <c r="D19" s="47" t="s">
        <v>135</v>
      </c>
      <c r="E19" s="47" t="s">
        <v>185</v>
      </c>
      <c r="F19" s="47"/>
      <c r="G19" s="23">
        <f>SUM(G20)</f>
        <v>6600.8</v>
      </c>
    </row>
    <row r="20" spans="1:7" ht="31.5" x14ac:dyDescent="0.25">
      <c r="A20" s="46" t="s">
        <v>54</v>
      </c>
      <c r="B20" s="47" t="s">
        <v>131</v>
      </c>
      <c r="C20" s="47" t="s">
        <v>132</v>
      </c>
      <c r="D20" s="47" t="s">
        <v>135</v>
      </c>
      <c r="E20" s="47" t="s">
        <v>186</v>
      </c>
      <c r="F20" s="47"/>
      <c r="G20" s="23">
        <f>SUM(G21+G22+G23)</f>
        <v>6600.8</v>
      </c>
    </row>
    <row r="21" spans="1:7" ht="47.25" x14ac:dyDescent="0.25">
      <c r="A21" s="46" t="s">
        <v>55</v>
      </c>
      <c r="B21" s="47" t="s">
        <v>131</v>
      </c>
      <c r="C21" s="47" t="s">
        <v>132</v>
      </c>
      <c r="D21" s="47" t="s">
        <v>135</v>
      </c>
      <c r="E21" s="47" t="s">
        <v>186</v>
      </c>
      <c r="F21" s="47" t="s">
        <v>161</v>
      </c>
      <c r="G21" s="23">
        <v>6162.3</v>
      </c>
    </row>
    <row r="22" spans="1:7" ht="31.5" x14ac:dyDescent="0.25">
      <c r="A22" s="46" t="s">
        <v>58</v>
      </c>
      <c r="B22" s="47" t="s">
        <v>131</v>
      </c>
      <c r="C22" s="47" t="s">
        <v>132</v>
      </c>
      <c r="D22" s="47" t="s">
        <v>135</v>
      </c>
      <c r="E22" s="47" t="s">
        <v>186</v>
      </c>
      <c r="F22" s="47" t="s">
        <v>164</v>
      </c>
      <c r="G22" s="23">
        <v>412.3</v>
      </c>
    </row>
    <row r="23" spans="1:7" ht="16.5" x14ac:dyDescent="0.25">
      <c r="A23" s="46" t="s">
        <v>59</v>
      </c>
      <c r="B23" s="47" t="s">
        <v>131</v>
      </c>
      <c r="C23" s="47" t="s">
        <v>132</v>
      </c>
      <c r="D23" s="47" t="s">
        <v>135</v>
      </c>
      <c r="E23" s="47" t="s">
        <v>186</v>
      </c>
      <c r="F23" s="47" t="s">
        <v>166</v>
      </c>
      <c r="G23" s="23">
        <v>26.2</v>
      </c>
    </row>
    <row r="24" spans="1:7" ht="31.5" x14ac:dyDescent="0.25">
      <c r="A24" s="46" t="s">
        <v>60</v>
      </c>
      <c r="B24" s="47" t="s">
        <v>131</v>
      </c>
      <c r="C24" s="47" t="s">
        <v>132</v>
      </c>
      <c r="D24" s="47" t="s">
        <v>137</v>
      </c>
      <c r="E24" s="47"/>
      <c r="F24" s="47"/>
      <c r="G24" s="23">
        <f>SUM(G25)</f>
        <v>528.20000000000005</v>
      </c>
    </row>
    <row r="25" spans="1:7" ht="16.5" x14ac:dyDescent="0.25">
      <c r="A25" s="46" t="s">
        <v>167</v>
      </c>
      <c r="B25" s="47" t="s">
        <v>131</v>
      </c>
      <c r="C25" s="47" t="s">
        <v>132</v>
      </c>
      <c r="D25" s="47" t="s">
        <v>137</v>
      </c>
      <c r="E25" s="47" t="s">
        <v>187</v>
      </c>
      <c r="F25" s="47"/>
      <c r="G25" s="23">
        <f>SUM(G26)</f>
        <v>528.20000000000005</v>
      </c>
    </row>
    <row r="26" spans="1:7" ht="78.75" x14ac:dyDescent="0.25">
      <c r="A26" s="46" t="s">
        <v>61</v>
      </c>
      <c r="B26" s="47" t="s">
        <v>131</v>
      </c>
      <c r="C26" s="47" t="s">
        <v>132</v>
      </c>
      <c r="D26" s="47" t="s">
        <v>137</v>
      </c>
      <c r="E26" s="47" t="s">
        <v>188</v>
      </c>
      <c r="F26" s="47"/>
      <c r="G26" s="23">
        <f>SUM(G27)</f>
        <v>528.20000000000005</v>
      </c>
    </row>
    <row r="27" spans="1:7" ht="16.5" x14ac:dyDescent="0.25">
      <c r="A27" s="46" t="s">
        <v>62</v>
      </c>
      <c r="B27" s="47" t="s">
        <v>131</v>
      </c>
      <c r="C27" s="47" t="s">
        <v>132</v>
      </c>
      <c r="D27" s="47" t="s">
        <v>137</v>
      </c>
      <c r="E27" s="47" t="s">
        <v>188</v>
      </c>
      <c r="F27" s="47" t="s">
        <v>168</v>
      </c>
      <c r="G27" s="23">
        <v>528.20000000000005</v>
      </c>
    </row>
    <row r="28" spans="1:7" ht="16.5" x14ac:dyDescent="0.25">
      <c r="A28" s="46" t="s">
        <v>63</v>
      </c>
      <c r="B28" s="47" t="s">
        <v>131</v>
      </c>
      <c r="C28" s="47" t="s">
        <v>132</v>
      </c>
      <c r="D28" s="47" t="s">
        <v>169</v>
      </c>
      <c r="E28" s="47"/>
      <c r="F28" s="47"/>
      <c r="G28" s="23">
        <f>SUM(G29)</f>
        <v>100</v>
      </c>
    </row>
    <row r="29" spans="1:7" ht="16.5" x14ac:dyDescent="0.25">
      <c r="A29" s="46" t="s">
        <v>64</v>
      </c>
      <c r="B29" s="47" t="s">
        <v>131</v>
      </c>
      <c r="C29" s="47" t="s">
        <v>132</v>
      </c>
      <c r="D29" s="47" t="s">
        <v>169</v>
      </c>
      <c r="E29" s="47" t="s">
        <v>189</v>
      </c>
      <c r="F29" s="47"/>
      <c r="G29" s="23">
        <f>SUM(G30)</f>
        <v>100</v>
      </c>
    </row>
    <row r="30" spans="1:7" ht="16.5" x14ac:dyDescent="0.25">
      <c r="A30" s="46" t="s">
        <v>64</v>
      </c>
      <c r="B30" s="47" t="s">
        <v>131</v>
      </c>
      <c r="C30" s="47" t="s">
        <v>132</v>
      </c>
      <c r="D30" s="47" t="s">
        <v>169</v>
      </c>
      <c r="E30" s="47" t="s">
        <v>190</v>
      </c>
      <c r="F30" s="47"/>
      <c r="G30" s="23">
        <f>SUM(G31)</f>
        <v>100</v>
      </c>
    </row>
    <row r="31" spans="1:7" ht="16.5" x14ac:dyDescent="0.25">
      <c r="A31" s="46" t="s">
        <v>59</v>
      </c>
      <c r="B31" s="47" t="s">
        <v>131</v>
      </c>
      <c r="C31" s="47" t="s">
        <v>132</v>
      </c>
      <c r="D31" s="47" t="s">
        <v>169</v>
      </c>
      <c r="E31" s="47" t="s">
        <v>190</v>
      </c>
      <c r="F31" s="47" t="s">
        <v>166</v>
      </c>
      <c r="G31" s="23">
        <v>100</v>
      </c>
    </row>
    <row r="32" spans="1:7" ht="16.5" x14ac:dyDescent="0.25">
      <c r="A32" s="46" t="s">
        <v>65</v>
      </c>
      <c r="B32" s="47" t="s">
        <v>131</v>
      </c>
      <c r="C32" s="47" t="s">
        <v>132</v>
      </c>
      <c r="D32" s="47" t="s">
        <v>170</v>
      </c>
      <c r="E32" s="47"/>
      <c r="F32" s="47"/>
      <c r="G32" s="23">
        <f>SUM(G33+G36+G39)</f>
        <v>86.3</v>
      </c>
    </row>
    <row r="33" spans="1:7" s="19" customFormat="1" ht="31.5" x14ac:dyDescent="0.25">
      <c r="A33" s="46" t="s">
        <v>171</v>
      </c>
      <c r="B33" s="47" t="s">
        <v>131</v>
      </c>
      <c r="C33" s="47" t="s">
        <v>132</v>
      </c>
      <c r="D33" s="47" t="s">
        <v>170</v>
      </c>
      <c r="E33" s="47" t="s">
        <v>191</v>
      </c>
      <c r="F33" s="47"/>
      <c r="G33" s="23">
        <f>SUM(G34)</f>
        <v>37.1</v>
      </c>
    </row>
    <row r="34" spans="1:7" ht="47.25" x14ac:dyDescent="0.25">
      <c r="A34" s="46" t="s">
        <v>66</v>
      </c>
      <c r="B34" s="47" t="s">
        <v>131</v>
      </c>
      <c r="C34" s="47" t="s">
        <v>132</v>
      </c>
      <c r="D34" s="47" t="s">
        <v>170</v>
      </c>
      <c r="E34" s="47" t="s">
        <v>192</v>
      </c>
      <c r="F34" s="47"/>
      <c r="G34" s="23">
        <f>SUM(G35)</f>
        <v>37.1</v>
      </c>
    </row>
    <row r="35" spans="1:7" ht="31.5" x14ac:dyDescent="0.25">
      <c r="A35" s="46" t="s">
        <v>58</v>
      </c>
      <c r="B35" s="47" t="s">
        <v>131</v>
      </c>
      <c r="C35" s="47" t="s">
        <v>132</v>
      </c>
      <c r="D35" s="47" t="s">
        <v>170</v>
      </c>
      <c r="E35" s="47" t="s">
        <v>192</v>
      </c>
      <c r="F35" s="47" t="s">
        <v>164</v>
      </c>
      <c r="G35" s="23">
        <v>37.1</v>
      </c>
    </row>
    <row r="36" spans="1:7" ht="31.5" x14ac:dyDescent="0.25">
      <c r="A36" s="46" t="s">
        <v>172</v>
      </c>
      <c r="B36" s="47" t="s">
        <v>131</v>
      </c>
      <c r="C36" s="47" t="s">
        <v>132</v>
      </c>
      <c r="D36" s="47" t="s">
        <v>170</v>
      </c>
      <c r="E36" s="47" t="s">
        <v>193</v>
      </c>
      <c r="F36" s="47"/>
      <c r="G36" s="23">
        <f>SUM(G37)</f>
        <v>34.5</v>
      </c>
    </row>
    <row r="37" spans="1:7" s="19" customFormat="1" ht="47.25" x14ac:dyDescent="0.25">
      <c r="A37" s="46" t="s">
        <v>67</v>
      </c>
      <c r="B37" s="47" t="s">
        <v>131</v>
      </c>
      <c r="C37" s="47" t="s">
        <v>132</v>
      </c>
      <c r="D37" s="47" t="s">
        <v>170</v>
      </c>
      <c r="E37" s="47" t="s">
        <v>194</v>
      </c>
      <c r="F37" s="47"/>
      <c r="G37" s="23">
        <f>SUM(G38)</f>
        <v>34.5</v>
      </c>
    </row>
    <row r="38" spans="1:7" ht="31.5" x14ac:dyDescent="0.25">
      <c r="A38" s="46" t="s">
        <v>58</v>
      </c>
      <c r="B38" s="47" t="s">
        <v>131</v>
      </c>
      <c r="C38" s="47" t="s">
        <v>132</v>
      </c>
      <c r="D38" s="47" t="s">
        <v>170</v>
      </c>
      <c r="E38" s="47" t="s">
        <v>194</v>
      </c>
      <c r="F38" s="47" t="s">
        <v>164</v>
      </c>
      <c r="G38" s="23">
        <v>34.5</v>
      </c>
    </row>
    <row r="39" spans="1:7" ht="16.5" x14ac:dyDescent="0.25">
      <c r="A39" s="46" t="s">
        <v>173</v>
      </c>
      <c r="B39" s="47" t="s">
        <v>131</v>
      </c>
      <c r="C39" s="47" t="s">
        <v>132</v>
      </c>
      <c r="D39" s="47" t="s">
        <v>170</v>
      </c>
      <c r="E39" s="47" t="s">
        <v>195</v>
      </c>
      <c r="F39" s="47"/>
      <c r="G39" s="23">
        <f>SUM(G40)</f>
        <v>14.7</v>
      </c>
    </row>
    <row r="40" spans="1:7" ht="47.25" x14ac:dyDescent="0.25">
      <c r="A40" s="46" t="s">
        <v>206</v>
      </c>
      <c r="B40" s="47" t="s">
        <v>131</v>
      </c>
      <c r="C40" s="47" t="s">
        <v>132</v>
      </c>
      <c r="D40" s="47" t="s">
        <v>170</v>
      </c>
      <c r="E40" s="47" t="s">
        <v>196</v>
      </c>
      <c r="F40" s="47"/>
      <c r="G40" s="23">
        <f>SUM(G41)</f>
        <v>14.7</v>
      </c>
    </row>
    <row r="41" spans="1:7" ht="31.5" x14ac:dyDescent="0.25">
      <c r="A41" s="46" t="s">
        <v>58</v>
      </c>
      <c r="B41" s="47" t="s">
        <v>131</v>
      </c>
      <c r="C41" s="47" t="s">
        <v>132</v>
      </c>
      <c r="D41" s="47" t="s">
        <v>170</v>
      </c>
      <c r="E41" s="47" t="s">
        <v>196</v>
      </c>
      <c r="F41" s="47" t="s">
        <v>164</v>
      </c>
      <c r="G41" s="23">
        <v>14.7</v>
      </c>
    </row>
    <row r="42" spans="1:7" ht="17.25" x14ac:dyDescent="0.3">
      <c r="A42" s="11" t="s">
        <v>68</v>
      </c>
      <c r="B42" s="10" t="s">
        <v>131</v>
      </c>
      <c r="C42" s="10" t="s">
        <v>133</v>
      </c>
      <c r="D42" s="10"/>
      <c r="E42" s="10"/>
      <c r="F42" s="10"/>
      <c r="G42" s="22">
        <f>SUM(G43)</f>
        <v>64.900000000000006</v>
      </c>
    </row>
    <row r="43" spans="1:7" ht="16.5" x14ac:dyDescent="0.25">
      <c r="A43" s="46" t="s">
        <v>69</v>
      </c>
      <c r="B43" s="47" t="s">
        <v>131</v>
      </c>
      <c r="C43" s="47" t="s">
        <v>133</v>
      </c>
      <c r="D43" s="47" t="s">
        <v>134</v>
      </c>
      <c r="E43" s="47"/>
      <c r="F43" s="47"/>
      <c r="G43" s="23">
        <f>SUM(G44)</f>
        <v>64.900000000000006</v>
      </c>
    </row>
    <row r="44" spans="1:7" ht="16.5" x14ac:dyDescent="0.25">
      <c r="A44" s="46" t="s">
        <v>173</v>
      </c>
      <c r="B44" s="47" t="s">
        <v>131</v>
      </c>
      <c r="C44" s="47" t="s">
        <v>133</v>
      </c>
      <c r="D44" s="47" t="s">
        <v>134</v>
      </c>
      <c r="E44" s="47" t="s">
        <v>195</v>
      </c>
      <c r="F44" s="47"/>
      <c r="G44" s="23">
        <f>SUM(G45)</f>
        <v>64.900000000000006</v>
      </c>
    </row>
    <row r="45" spans="1:7" ht="31.5" x14ac:dyDescent="0.25">
      <c r="A45" s="46" t="s">
        <v>207</v>
      </c>
      <c r="B45" s="47" t="s">
        <v>131</v>
      </c>
      <c r="C45" s="47" t="s">
        <v>133</v>
      </c>
      <c r="D45" s="47" t="s">
        <v>134</v>
      </c>
      <c r="E45" s="47" t="s">
        <v>197</v>
      </c>
      <c r="F45" s="47"/>
      <c r="G45" s="23">
        <f>SUM(G46)</f>
        <v>64.900000000000006</v>
      </c>
    </row>
    <row r="46" spans="1:7" ht="47.25" x14ac:dyDescent="0.25">
      <c r="A46" s="46" t="s">
        <v>55</v>
      </c>
      <c r="B46" s="47" t="s">
        <v>131</v>
      </c>
      <c r="C46" s="47" t="s">
        <v>133</v>
      </c>
      <c r="D46" s="47" t="s">
        <v>134</v>
      </c>
      <c r="E46" s="47" t="s">
        <v>197</v>
      </c>
      <c r="F46" s="47" t="s">
        <v>161</v>
      </c>
      <c r="G46" s="23">
        <v>64.900000000000006</v>
      </c>
    </row>
    <row r="47" spans="1:7" s="19" customFormat="1" ht="32.25" x14ac:dyDescent="0.3">
      <c r="A47" s="11" t="s">
        <v>70</v>
      </c>
      <c r="B47" s="10" t="s">
        <v>131</v>
      </c>
      <c r="C47" s="10" t="s">
        <v>134</v>
      </c>
      <c r="D47" s="10"/>
      <c r="E47" s="10"/>
      <c r="F47" s="10"/>
      <c r="G47" s="22">
        <f>SUM(G48+G52+G56)</f>
        <v>1851.6999999999998</v>
      </c>
    </row>
    <row r="48" spans="1:7" ht="16.5" x14ac:dyDescent="0.25">
      <c r="A48" s="46" t="s">
        <v>71</v>
      </c>
      <c r="B48" s="47" t="s">
        <v>131</v>
      </c>
      <c r="C48" s="47" t="s">
        <v>134</v>
      </c>
      <c r="D48" s="47" t="s">
        <v>139</v>
      </c>
      <c r="E48" s="47"/>
      <c r="F48" s="47"/>
      <c r="G48" s="23">
        <f>SUM(G49)</f>
        <v>1811.6</v>
      </c>
    </row>
    <row r="49" spans="1:7" ht="31.5" x14ac:dyDescent="0.25">
      <c r="A49" s="46" t="s">
        <v>174</v>
      </c>
      <c r="B49" s="47" t="s">
        <v>131</v>
      </c>
      <c r="C49" s="47" t="s">
        <v>134</v>
      </c>
      <c r="D49" s="47" t="s">
        <v>139</v>
      </c>
      <c r="E49" s="47" t="s">
        <v>198</v>
      </c>
      <c r="F49" s="47"/>
      <c r="G49" s="23">
        <f>SUM(G50)</f>
        <v>1811.6</v>
      </c>
    </row>
    <row r="50" spans="1:7" ht="47.25" x14ac:dyDescent="0.25">
      <c r="A50" s="46" t="s">
        <v>72</v>
      </c>
      <c r="B50" s="47" t="s">
        <v>131</v>
      </c>
      <c r="C50" s="47" t="s">
        <v>134</v>
      </c>
      <c r="D50" s="47" t="s">
        <v>139</v>
      </c>
      <c r="E50" s="47" t="s">
        <v>199</v>
      </c>
      <c r="F50" s="47"/>
      <c r="G50" s="23">
        <f>SUM(G51)</f>
        <v>1811.6</v>
      </c>
    </row>
    <row r="51" spans="1:7" s="19" customFormat="1" ht="31.5" x14ac:dyDescent="0.25">
      <c r="A51" s="46" t="s">
        <v>58</v>
      </c>
      <c r="B51" s="47" t="s">
        <v>131</v>
      </c>
      <c r="C51" s="47" t="s">
        <v>134</v>
      </c>
      <c r="D51" s="47" t="s">
        <v>139</v>
      </c>
      <c r="E51" s="47" t="s">
        <v>199</v>
      </c>
      <c r="F51" s="47" t="s">
        <v>164</v>
      </c>
      <c r="G51" s="23">
        <v>1811.6</v>
      </c>
    </row>
    <row r="52" spans="1:7" ht="31.5" x14ac:dyDescent="0.25">
      <c r="A52" s="46" t="s">
        <v>73</v>
      </c>
      <c r="B52" s="47" t="s">
        <v>131</v>
      </c>
      <c r="C52" s="47" t="s">
        <v>134</v>
      </c>
      <c r="D52" s="47" t="s">
        <v>140</v>
      </c>
      <c r="E52" s="47"/>
      <c r="F52" s="47"/>
      <c r="G52" s="23">
        <f>SUM(G53)</f>
        <v>27.5</v>
      </c>
    </row>
    <row r="53" spans="1:7" ht="31.5" x14ac:dyDescent="0.25">
      <c r="A53" s="46" t="s">
        <v>174</v>
      </c>
      <c r="B53" s="47" t="s">
        <v>131</v>
      </c>
      <c r="C53" s="47" t="s">
        <v>134</v>
      </c>
      <c r="D53" s="47" t="s">
        <v>140</v>
      </c>
      <c r="E53" s="47" t="s">
        <v>198</v>
      </c>
      <c r="F53" s="47"/>
      <c r="G53" s="23">
        <f>SUM(G54)</f>
        <v>27.5</v>
      </c>
    </row>
    <row r="54" spans="1:7" ht="47.25" x14ac:dyDescent="0.25">
      <c r="A54" s="46" t="s">
        <v>72</v>
      </c>
      <c r="B54" s="47" t="s">
        <v>131</v>
      </c>
      <c r="C54" s="47" t="s">
        <v>134</v>
      </c>
      <c r="D54" s="47" t="s">
        <v>140</v>
      </c>
      <c r="E54" s="47" t="s">
        <v>199</v>
      </c>
      <c r="F54" s="47"/>
      <c r="G54" s="23">
        <f>SUM(G55)</f>
        <v>27.5</v>
      </c>
    </row>
    <row r="55" spans="1:7" ht="31.5" x14ac:dyDescent="0.25">
      <c r="A55" s="46" t="s">
        <v>58</v>
      </c>
      <c r="B55" s="47" t="s">
        <v>131</v>
      </c>
      <c r="C55" s="47" t="s">
        <v>134</v>
      </c>
      <c r="D55" s="47" t="s">
        <v>140</v>
      </c>
      <c r="E55" s="47" t="s">
        <v>199</v>
      </c>
      <c r="F55" s="47" t="s">
        <v>164</v>
      </c>
      <c r="G55" s="23">
        <v>27.5</v>
      </c>
    </row>
    <row r="56" spans="1:7" ht="31.5" x14ac:dyDescent="0.25">
      <c r="A56" s="46" t="s">
        <v>74</v>
      </c>
      <c r="B56" s="47" t="s">
        <v>131</v>
      </c>
      <c r="C56" s="47" t="s">
        <v>134</v>
      </c>
      <c r="D56" s="47" t="s">
        <v>175</v>
      </c>
      <c r="E56" s="47"/>
      <c r="F56" s="47"/>
      <c r="G56" s="23">
        <f>SUM(G57)</f>
        <v>12.6</v>
      </c>
    </row>
    <row r="57" spans="1:7" ht="31.5" x14ac:dyDescent="0.25">
      <c r="A57" s="46" t="s">
        <v>174</v>
      </c>
      <c r="B57" s="47" t="s">
        <v>131</v>
      </c>
      <c r="C57" s="47" t="s">
        <v>134</v>
      </c>
      <c r="D57" s="47" t="s">
        <v>175</v>
      </c>
      <c r="E57" s="47" t="s">
        <v>198</v>
      </c>
      <c r="F57" s="47"/>
      <c r="G57" s="23">
        <f>SUM(G58)</f>
        <v>12.6</v>
      </c>
    </row>
    <row r="58" spans="1:7" ht="47.25" x14ac:dyDescent="0.25">
      <c r="A58" s="46" t="s">
        <v>72</v>
      </c>
      <c r="B58" s="47" t="s">
        <v>131</v>
      </c>
      <c r="C58" s="47" t="s">
        <v>134</v>
      </c>
      <c r="D58" s="47" t="s">
        <v>175</v>
      </c>
      <c r="E58" s="47" t="s">
        <v>199</v>
      </c>
      <c r="F58" s="47"/>
      <c r="G58" s="23">
        <f>SUM(G59)</f>
        <v>12.6</v>
      </c>
    </row>
    <row r="59" spans="1:7" ht="31.5" x14ac:dyDescent="0.25">
      <c r="A59" s="46" t="s">
        <v>58</v>
      </c>
      <c r="B59" s="47" t="s">
        <v>131</v>
      </c>
      <c r="C59" s="47" t="s">
        <v>134</v>
      </c>
      <c r="D59" s="47" t="s">
        <v>175</v>
      </c>
      <c r="E59" s="47" t="s">
        <v>199</v>
      </c>
      <c r="F59" s="47" t="s">
        <v>164</v>
      </c>
      <c r="G59" s="23">
        <v>12.6</v>
      </c>
    </row>
    <row r="60" spans="1:7" ht="17.25" x14ac:dyDescent="0.3">
      <c r="A60" s="11" t="s">
        <v>75</v>
      </c>
      <c r="B60" s="10" t="s">
        <v>131</v>
      </c>
      <c r="C60" s="10" t="s">
        <v>135</v>
      </c>
      <c r="D60" s="10"/>
      <c r="E60" s="10"/>
      <c r="F60" s="10"/>
      <c r="G60" s="22">
        <f>SUM(G61)</f>
        <v>74.400000000000006</v>
      </c>
    </row>
    <row r="61" spans="1:7" s="19" customFormat="1" ht="16.5" x14ac:dyDescent="0.25">
      <c r="A61" s="46" t="s">
        <v>76</v>
      </c>
      <c r="B61" s="47" t="s">
        <v>131</v>
      </c>
      <c r="C61" s="47" t="s">
        <v>135</v>
      </c>
      <c r="D61" s="47" t="s">
        <v>138</v>
      </c>
      <c r="E61" s="47"/>
      <c r="F61" s="47"/>
      <c r="G61" s="23">
        <f>SUM(G62)</f>
        <v>74.400000000000006</v>
      </c>
    </row>
    <row r="62" spans="1:7" ht="31.5" x14ac:dyDescent="0.25">
      <c r="A62" s="46" t="s">
        <v>171</v>
      </c>
      <c r="B62" s="47" t="s">
        <v>131</v>
      </c>
      <c r="C62" s="47" t="s">
        <v>135</v>
      </c>
      <c r="D62" s="47" t="s">
        <v>138</v>
      </c>
      <c r="E62" s="47" t="s">
        <v>191</v>
      </c>
      <c r="F62" s="47"/>
      <c r="G62" s="23">
        <f>SUM(G63)</f>
        <v>74.400000000000006</v>
      </c>
    </row>
    <row r="63" spans="1:7" ht="47.25" x14ac:dyDescent="0.25">
      <c r="A63" s="46" t="s">
        <v>66</v>
      </c>
      <c r="B63" s="47" t="s">
        <v>131</v>
      </c>
      <c r="C63" s="47" t="s">
        <v>135</v>
      </c>
      <c r="D63" s="47" t="s">
        <v>138</v>
      </c>
      <c r="E63" s="47" t="s">
        <v>192</v>
      </c>
      <c r="F63" s="47"/>
      <c r="G63" s="23">
        <f>SUM(G64)</f>
        <v>74.400000000000006</v>
      </c>
    </row>
    <row r="64" spans="1:7" ht="31.5" x14ac:dyDescent="0.25">
      <c r="A64" s="46" t="s">
        <v>58</v>
      </c>
      <c r="B64" s="47" t="s">
        <v>131</v>
      </c>
      <c r="C64" s="47" t="s">
        <v>135</v>
      </c>
      <c r="D64" s="47" t="s">
        <v>138</v>
      </c>
      <c r="E64" s="47" t="s">
        <v>192</v>
      </c>
      <c r="F64" s="47" t="s">
        <v>164</v>
      </c>
      <c r="G64" s="23">
        <v>74.400000000000006</v>
      </c>
    </row>
    <row r="65" spans="1:7" ht="17.25" x14ac:dyDescent="0.3">
      <c r="A65" s="11" t="s">
        <v>77</v>
      </c>
      <c r="B65" s="10" t="s">
        <v>131</v>
      </c>
      <c r="C65" s="10" t="s">
        <v>136</v>
      </c>
      <c r="D65" s="10"/>
      <c r="E65" s="10"/>
      <c r="F65" s="10"/>
      <c r="G65" s="22">
        <f>SUM(G66+G70+G74)</f>
        <v>2799.6</v>
      </c>
    </row>
    <row r="66" spans="1:7" s="1" customFormat="1" ht="16.5" x14ac:dyDescent="0.25">
      <c r="A66" s="46" t="s">
        <v>78</v>
      </c>
      <c r="B66" s="47" t="s">
        <v>131</v>
      </c>
      <c r="C66" s="47" t="s">
        <v>136</v>
      </c>
      <c r="D66" s="47" t="s">
        <v>133</v>
      </c>
      <c r="E66" s="47"/>
      <c r="F66" s="47"/>
      <c r="G66" s="23">
        <f>SUM(G67)</f>
        <v>250.5</v>
      </c>
    </row>
    <row r="67" spans="1:7" s="1" customFormat="1" ht="31.5" x14ac:dyDescent="0.25">
      <c r="A67" s="46" t="s">
        <v>176</v>
      </c>
      <c r="B67" s="47" t="s">
        <v>131</v>
      </c>
      <c r="C67" s="47" t="s">
        <v>136</v>
      </c>
      <c r="D67" s="47" t="s">
        <v>133</v>
      </c>
      <c r="E67" s="47" t="s">
        <v>200</v>
      </c>
      <c r="F67" s="47"/>
      <c r="G67" s="23">
        <f>SUM(G68)</f>
        <v>250.5</v>
      </c>
    </row>
    <row r="68" spans="1:7" ht="47.25" x14ac:dyDescent="0.25">
      <c r="A68" s="46" t="s">
        <v>79</v>
      </c>
      <c r="B68" s="47" t="s">
        <v>131</v>
      </c>
      <c r="C68" s="47" t="s">
        <v>136</v>
      </c>
      <c r="D68" s="47" t="s">
        <v>133</v>
      </c>
      <c r="E68" s="47" t="s">
        <v>201</v>
      </c>
      <c r="F68" s="47"/>
      <c r="G68" s="23">
        <f>SUM(G69)</f>
        <v>250.5</v>
      </c>
    </row>
    <row r="69" spans="1:7" ht="31.5" x14ac:dyDescent="0.25">
      <c r="A69" s="46" t="s">
        <v>58</v>
      </c>
      <c r="B69" s="47" t="s">
        <v>131</v>
      </c>
      <c r="C69" s="47" t="s">
        <v>136</v>
      </c>
      <c r="D69" s="47" t="s">
        <v>133</v>
      </c>
      <c r="E69" s="47" t="s">
        <v>201</v>
      </c>
      <c r="F69" s="47" t="s">
        <v>164</v>
      </c>
      <c r="G69" s="23">
        <v>250.5</v>
      </c>
    </row>
    <row r="70" spans="1:7" ht="16.5" x14ac:dyDescent="0.25">
      <c r="A70" s="46" t="s">
        <v>80</v>
      </c>
      <c r="B70" s="47" t="s">
        <v>131</v>
      </c>
      <c r="C70" s="47" t="s">
        <v>136</v>
      </c>
      <c r="D70" s="47" t="s">
        <v>134</v>
      </c>
      <c r="E70" s="47"/>
      <c r="F70" s="47"/>
      <c r="G70" s="23">
        <f>SUM(G71)</f>
        <v>2492</v>
      </c>
    </row>
    <row r="71" spans="1:7" ht="47.25" x14ac:dyDescent="0.25">
      <c r="A71" s="46" t="s">
        <v>177</v>
      </c>
      <c r="B71" s="47" t="s">
        <v>131</v>
      </c>
      <c r="C71" s="47" t="s">
        <v>136</v>
      </c>
      <c r="D71" s="47" t="s">
        <v>134</v>
      </c>
      <c r="E71" s="47" t="s">
        <v>202</v>
      </c>
      <c r="F71" s="47"/>
      <c r="G71" s="23">
        <f>SUM(G72)</f>
        <v>2492</v>
      </c>
    </row>
    <row r="72" spans="1:7" ht="63" x14ac:dyDescent="0.25">
      <c r="A72" s="46" t="s">
        <v>81</v>
      </c>
      <c r="B72" s="47" t="s">
        <v>131</v>
      </c>
      <c r="C72" s="47" t="s">
        <v>136</v>
      </c>
      <c r="D72" s="47" t="s">
        <v>134</v>
      </c>
      <c r="E72" s="47" t="s">
        <v>203</v>
      </c>
      <c r="F72" s="47"/>
      <c r="G72" s="23">
        <f>SUM(G73)</f>
        <v>2492</v>
      </c>
    </row>
    <row r="73" spans="1:7" ht="31.5" x14ac:dyDescent="0.25">
      <c r="A73" s="46" t="s">
        <v>58</v>
      </c>
      <c r="B73" s="47" t="s">
        <v>131</v>
      </c>
      <c r="C73" s="47" t="s">
        <v>136</v>
      </c>
      <c r="D73" s="47" t="s">
        <v>134</v>
      </c>
      <c r="E73" s="47" t="s">
        <v>203</v>
      </c>
      <c r="F73" s="47" t="s">
        <v>164</v>
      </c>
      <c r="G73" s="23">
        <v>2492</v>
      </c>
    </row>
    <row r="74" spans="1:7" ht="16.5" x14ac:dyDescent="0.25">
      <c r="A74" s="46" t="s">
        <v>82</v>
      </c>
      <c r="B74" s="47" t="s">
        <v>131</v>
      </c>
      <c r="C74" s="47" t="s">
        <v>136</v>
      </c>
      <c r="D74" s="47" t="s">
        <v>136</v>
      </c>
      <c r="E74" s="47"/>
      <c r="F74" s="47"/>
      <c r="G74" s="23">
        <f>SUM(G75)</f>
        <v>57.1</v>
      </c>
    </row>
    <row r="75" spans="1:7" ht="16.5" x14ac:dyDescent="0.25">
      <c r="A75" s="46" t="s">
        <v>167</v>
      </c>
      <c r="B75" s="47" t="s">
        <v>131</v>
      </c>
      <c r="C75" s="47" t="s">
        <v>136</v>
      </c>
      <c r="D75" s="47" t="s">
        <v>136</v>
      </c>
      <c r="E75" s="47" t="s">
        <v>187</v>
      </c>
      <c r="F75" s="47"/>
      <c r="G75" s="23">
        <f>SUM(G76)</f>
        <v>57.1</v>
      </c>
    </row>
    <row r="76" spans="1:7" ht="16.5" x14ac:dyDescent="0.25">
      <c r="A76" s="46" t="s">
        <v>83</v>
      </c>
      <c r="B76" s="47" t="s">
        <v>131</v>
      </c>
      <c r="C76" s="47" t="s">
        <v>136</v>
      </c>
      <c r="D76" s="47" t="s">
        <v>136</v>
      </c>
      <c r="E76" s="47" t="s">
        <v>204</v>
      </c>
      <c r="F76" s="47"/>
      <c r="G76" s="23">
        <f>SUM(G77)</f>
        <v>57.1</v>
      </c>
    </row>
    <row r="77" spans="1:7" ht="31.5" x14ac:dyDescent="0.25">
      <c r="A77" s="46" t="s">
        <v>58</v>
      </c>
      <c r="B77" s="47" t="s">
        <v>131</v>
      </c>
      <c r="C77" s="47" t="s">
        <v>136</v>
      </c>
      <c r="D77" s="47" t="s">
        <v>136</v>
      </c>
      <c r="E77" s="47" t="s">
        <v>204</v>
      </c>
      <c r="F77" s="47" t="s">
        <v>164</v>
      </c>
      <c r="G77" s="23">
        <v>57.1</v>
      </c>
    </row>
    <row r="78" spans="1:7" ht="17.25" x14ac:dyDescent="0.3">
      <c r="A78" s="11" t="s">
        <v>84</v>
      </c>
      <c r="B78" s="10" t="s">
        <v>131</v>
      </c>
      <c r="C78" s="10" t="s">
        <v>140</v>
      </c>
      <c r="D78" s="10"/>
      <c r="E78" s="10"/>
      <c r="F78" s="10"/>
      <c r="G78" s="22">
        <f>SUM(G84+G79)</f>
        <v>1758.9</v>
      </c>
    </row>
    <row r="79" spans="1:7" ht="16.5" x14ac:dyDescent="0.25">
      <c r="A79" s="46" t="s">
        <v>85</v>
      </c>
      <c r="B79" s="47" t="s">
        <v>131</v>
      </c>
      <c r="C79" s="47" t="s">
        <v>140</v>
      </c>
      <c r="D79" s="47" t="s">
        <v>132</v>
      </c>
      <c r="E79" s="47"/>
      <c r="F79" s="47"/>
      <c r="G79" s="23">
        <f>SUM(G80)</f>
        <v>1554.9</v>
      </c>
    </row>
    <row r="80" spans="1:7" ht="47.25" x14ac:dyDescent="0.25">
      <c r="A80" s="46" t="s">
        <v>162</v>
      </c>
      <c r="B80" s="47" t="s">
        <v>131</v>
      </c>
      <c r="C80" s="47" t="s">
        <v>140</v>
      </c>
      <c r="D80" s="47" t="s">
        <v>132</v>
      </c>
      <c r="E80" s="47" t="s">
        <v>182</v>
      </c>
      <c r="F80" s="47"/>
      <c r="G80" s="23">
        <f>SUM(G81)</f>
        <v>1554.9</v>
      </c>
    </row>
    <row r="81" spans="1:7" ht="31.5" x14ac:dyDescent="0.25">
      <c r="A81" s="46" t="s">
        <v>163</v>
      </c>
      <c r="B81" s="47" t="s">
        <v>131</v>
      </c>
      <c r="C81" s="47" t="s">
        <v>140</v>
      </c>
      <c r="D81" s="47" t="s">
        <v>132</v>
      </c>
      <c r="E81" s="47" t="s">
        <v>183</v>
      </c>
      <c r="F81" s="47"/>
      <c r="G81" s="23">
        <f>SUM(G82)</f>
        <v>1554.9</v>
      </c>
    </row>
    <row r="82" spans="1:7" ht="47.25" x14ac:dyDescent="0.25">
      <c r="A82" s="46" t="s">
        <v>57</v>
      </c>
      <c r="B82" s="47" t="s">
        <v>131</v>
      </c>
      <c r="C82" s="47" t="s">
        <v>140</v>
      </c>
      <c r="D82" s="47" t="s">
        <v>132</v>
      </c>
      <c r="E82" s="47" t="s">
        <v>184</v>
      </c>
      <c r="F82" s="47"/>
      <c r="G82" s="23">
        <f>SUM(G83)</f>
        <v>1554.9</v>
      </c>
    </row>
    <row r="83" spans="1:7" ht="16.5" x14ac:dyDescent="0.25">
      <c r="A83" s="46" t="s">
        <v>86</v>
      </c>
      <c r="B83" s="47" t="s">
        <v>131</v>
      </c>
      <c r="C83" s="47" t="s">
        <v>140</v>
      </c>
      <c r="D83" s="47" t="s">
        <v>132</v>
      </c>
      <c r="E83" s="47" t="s">
        <v>184</v>
      </c>
      <c r="F83" s="47" t="s">
        <v>178</v>
      </c>
      <c r="G83" s="23">
        <v>1554.9</v>
      </c>
    </row>
    <row r="84" spans="1:7" ht="16.5" x14ac:dyDescent="0.25">
      <c r="A84" s="46" t="s">
        <v>149</v>
      </c>
      <c r="B84" s="47" t="s">
        <v>131</v>
      </c>
      <c r="C84" s="47" t="s">
        <v>140</v>
      </c>
      <c r="D84" s="47" t="s">
        <v>134</v>
      </c>
      <c r="E84" s="47"/>
      <c r="F84" s="47"/>
      <c r="G84" s="23">
        <f>SUM(G85)</f>
        <v>204</v>
      </c>
    </row>
    <row r="85" spans="1:7" ht="16.5" x14ac:dyDescent="0.25">
      <c r="A85" s="46" t="s">
        <v>173</v>
      </c>
      <c r="B85" s="47" t="s">
        <v>131</v>
      </c>
      <c r="C85" s="47" t="s">
        <v>140</v>
      </c>
      <c r="D85" s="47" t="s">
        <v>134</v>
      </c>
      <c r="E85" s="47" t="s">
        <v>195</v>
      </c>
      <c r="F85" s="47"/>
      <c r="G85" s="23">
        <f>SUM(G86)</f>
        <v>204</v>
      </c>
    </row>
    <row r="86" spans="1:7" ht="63" x14ac:dyDescent="0.25">
      <c r="A86" s="46" t="s">
        <v>179</v>
      </c>
      <c r="B86" s="47" t="s">
        <v>131</v>
      </c>
      <c r="C86" s="47" t="s">
        <v>140</v>
      </c>
      <c r="D86" s="47" t="s">
        <v>134</v>
      </c>
      <c r="E86" s="47" t="s">
        <v>208</v>
      </c>
      <c r="F86" s="47"/>
      <c r="G86" s="23">
        <f>SUM(G87)</f>
        <v>204</v>
      </c>
    </row>
    <row r="87" spans="1:7" ht="16.5" x14ac:dyDescent="0.25">
      <c r="A87" s="46" t="s">
        <v>86</v>
      </c>
      <c r="B87" s="47" t="s">
        <v>131</v>
      </c>
      <c r="C87" s="47" t="s">
        <v>140</v>
      </c>
      <c r="D87" s="47" t="s">
        <v>134</v>
      </c>
      <c r="E87" s="47" t="s">
        <v>208</v>
      </c>
      <c r="F87" s="47" t="s">
        <v>178</v>
      </c>
      <c r="G87" s="23">
        <v>204</v>
      </c>
    </row>
  </sheetData>
  <mergeCells count="4">
    <mergeCell ref="A5:G5"/>
    <mergeCell ref="A1:G1"/>
    <mergeCell ref="A2:G2"/>
    <mergeCell ref="A3:G3"/>
  </mergeCells>
  <pageMargins left="0.70866141732283472" right="0.31496062992125984" top="0.39370078740157483" bottom="0.39370078740157483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Layout" zoomScaleNormal="100" zoomScaleSheetLayoutView="100" workbookViewId="0">
      <selection activeCell="A3" sqref="A3:D3"/>
    </sheetView>
  </sheetViews>
  <sheetFormatPr defaultRowHeight="15" x14ac:dyDescent="0.25"/>
  <cols>
    <col min="1" max="1" width="82.28515625" style="14" customWidth="1"/>
    <col min="2" max="3" width="7" style="14" customWidth="1"/>
    <col min="4" max="4" width="19.28515625" style="14" customWidth="1"/>
    <col min="5" max="16384" width="9.140625" style="14"/>
  </cols>
  <sheetData>
    <row r="1" spans="1:4" s="31" customFormat="1" ht="12.75" x14ac:dyDescent="0.2">
      <c r="A1" s="51" t="s">
        <v>156</v>
      </c>
      <c r="B1" s="51"/>
      <c r="C1" s="51"/>
      <c r="D1" s="52"/>
    </row>
    <row r="2" spans="1:4" s="31" customFormat="1" ht="12.75" x14ac:dyDescent="0.2">
      <c r="A2" s="51" t="s">
        <v>159</v>
      </c>
      <c r="B2" s="51"/>
      <c r="C2" s="51"/>
      <c r="D2" s="52"/>
    </row>
    <row r="3" spans="1:4" s="31" customFormat="1" ht="12.75" x14ac:dyDescent="0.2">
      <c r="A3" s="51" t="s">
        <v>218</v>
      </c>
      <c r="B3" s="51"/>
      <c r="C3" s="51"/>
      <c r="D3" s="52"/>
    </row>
    <row r="4" spans="1:4" x14ac:dyDescent="0.25">
      <c r="A4" s="53"/>
      <c r="B4" s="53"/>
      <c r="C4" s="53"/>
      <c r="D4" s="53"/>
    </row>
    <row r="5" spans="1:4" s="18" customFormat="1" ht="47.25" customHeight="1" x14ac:dyDescent="0.2">
      <c r="A5" s="50" t="s">
        <v>150</v>
      </c>
      <c r="B5" s="50"/>
      <c r="C5" s="50"/>
      <c r="D5" s="50"/>
    </row>
    <row r="6" spans="1:4" x14ac:dyDescent="0.25">
      <c r="D6" s="20" t="s">
        <v>147</v>
      </c>
    </row>
    <row r="7" spans="1:4" s="15" customFormat="1" ht="33.75" x14ac:dyDescent="0.25">
      <c r="A7" s="16" t="s">
        <v>141</v>
      </c>
      <c r="B7" s="17" t="s">
        <v>143</v>
      </c>
      <c r="C7" s="17" t="s">
        <v>144</v>
      </c>
      <c r="D7" s="16" t="s">
        <v>100</v>
      </c>
    </row>
    <row r="8" spans="1:4" s="18" customFormat="1" ht="16.5" x14ac:dyDescent="0.25">
      <c r="A8" s="9" t="s">
        <v>130</v>
      </c>
      <c r="B8" s="2"/>
      <c r="C8" s="2"/>
      <c r="D8" s="21">
        <f>SUM(D9+D15+D17+D21+D23+D27)</f>
        <v>20882.100000000002</v>
      </c>
    </row>
    <row r="9" spans="1:4" s="19" customFormat="1" ht="17.25" x14ac:dyDescent="0.3">
      <c r="A9" s="11" t="s">
        <v>52</v>
      </c>
      <c r="B9" s="10" t="s">
        <v>132</v>
      </c>
      <c r="C9" s="10"/>
      <c r="D9" s="22">
        <f>SUM(D10:D14)</f>
        <v>14332.600000000002</v>
      </c>
    </row>
    <row r="10" spans="1:4" ht="31.5" x14ac:dyDescent="0.25">
      <c r="A10" s="46" t="s">
        <v>53</v>
      </c>
      <c r="B10" s="47" t="s">
        <v>132</v>
      </c>
      <c r="C10" s="47" t="s">
        <v>133</v>
      </c>
      <c r="D10" s="23">
        <f>SUM('П2 Расходы'!G10)</f>
        <v>2858.7</v>
      </c>
    </row>
    <row r="11" spans="1:4" ht="47.25" x14ac:dyDescent="0.25">
      <c r="A11" s="46" t="s">
        <v>56</v>
      </c>
      <c r="B11" s="47" t="s">
        <v>132</v>
      </c>
      <c r="C11" s="47" t="s">
        <v>135</v>
      </c>
      <c r="D11" s="23">
        <f>SUM('П2 Расходы'!G14)</f>
        <v>10759.400000000001</v>
      </c>
    </row>
    <row r="12" spans="1:4" ht="31.5" x14ac:dyDescent="0.25">
      <c r="A12" s="46" t="s">
        <v>60</v>
      </c>
      <c r="B12" s="47" t="s">
        <v>132</v>
      </c>
      <c r="C12" s="47" t="s">
        <v>137</v>
      </c>
      <c r="D12" s="23">
        <f>SUM('П2 Расходы'!G24)</f>
        <v>528.20000000000005</v>
      </c>
    </row>
    <row r="13" spans="1:4" ht="16.5" x14ac:dyDescent="0.25">
      <c r="A13" s="46" t="s">
        <v>63</v>
      </c>
      <c r="B13" s="47" t="s">
        <v>132</v>
      </c>
      <c r="C13" s="47" t="s">
        <v>169</v>
      </c>
      <c r="D13" s="23">
        <f>SUM('П2 Расходы'!G28)</f>
        <v>100</v>
      </c>
    </row>
    <row r="14" spans="1:4" ht="16.5" x14ac:dyDescent="0.25">
      <c r="A14" s="46" t="s">
        <v>65</v>
      </c>
      <c r="B14" s="47" t="s">
        <v>132</v>
      </c>
      <c r="C14" s="47" t="s">
        <v>170</v>
      </c>
      <c r="D14" s="23">
        <f>SUM('П2 Расходы'!G32)</f>
        <v>86.3</v>
      </c>
    </row>
    <row r="15" spans="1:4" s="19" customFormat="1" ht="17.25" x14ac:dyDescent="0.3">
      <c r="A15" s="11" t="s">
        <v>68</v>
      </c>
      <c r="B15" s="10" t="s">
        <v>133</v>
      </c>
      <c r="C15" s="10"/>
      <c r="D15" s="22">
        <f>SUM(D16)</f>
        <v>64.900000000000006</v>
      </c>
    </row>
    <row r="16" spans="1:4" ht="16.5" x14ac:dyDescent="0.25">
      <c r="A16" s="46" t="s">
        <v>69</v>
      </c>
      <c r="B16" s="47" t="s">
        <v>133</v>
      </c>
      <c r="C16" s="47" t="s">
        <v>134</v>
      </c>
      <c r="D16" s="23">
        <f>SUM('П2 Расходы'!G43)</f>
        <v>64.900000000000006</v>
      </c>
    </row>
    <row r="17" spans="1:4" s="19" customFormat="1" ht="32.25" x14ac:dyDescent="0.3">
      <c r="A17" s="11" t="s">
        <v>70</v>
      </c>
      <c r="B17" s="10" t="s">
        <v>134</v>
      </c>
      <c r="C17" s="10"/>
      <c r="D17" s="22">
        <f>SUM(D18+D19+D20)</f>
        <v>1851.6999999999998</v>
      </c>
    </row>
    <row r="18" spans="1:4" ht="16.5" x14ac:dyDescent="0.25">
      <c r="A18" s="46" t="s">
        <v>71</v>
      </c>
      <c r="B18" s="47" t="s">
        <v>134</v>
      </c>
      <c r="C18" s="47" t="s">
        <v>139</v>
      </c>
      <c r="D18" s="23">
        <f>SUM('П2 Расходы'!G48)</f>
        <v>1811.6</v>
      </c>
    </row>
    <row r="19" spans="1:4" ht="31.5" x14ac:dyDescent="0.25">
      <c r="A19" s="46" t="s">
        <v>73</v>
      </c>
      <c r="B19" s="47" t="s">
        <v>134</v>
      </c>
      <c r="C19" s="47" t="s">
        <v>140</v>
      </c>
      <c r="D19" s="23">
        <f>SUM('П2 Расходы'!G52)</f>
        <v>27.5</v>
      </c>
    </row>
    <row r="20" spans="1:4" ht="31.5" x14ac:dyDescent="0.25">
      <c r="A20" s="46" t="s">
        <v>74</v>
      </c>
      <c r="B20" s="47" t="s">
        <v>134</v>
      </c>
      <c r="C20" s="47" t="s">
        <v>175</v>
      </c>
      <c r="D20" s="23">
        <f>SUM('П2 Расходы'!G56)</f>
        <v>12.6</v>
      </c>
    </row>
    <row r="21" spans="1:4" s="19" customFormat="1" ht="17.25" x14ac:dyDescent="0.3">
      <c r="A21" s="11" t="s">
        <v>75</v>
      </c>
      <c r="B21" s="10" t="s">
        <v>135</v>
      </c>
      <c r="C21" s="10"/>
      <c r="D21" s="22">
        <f>SUM(D22)</f>
        <v>74.400000000000006</v>
      </c>
    </row>
    <row r="22" spans="1:4" ht="16.5" x14ac:dyDescent="0.25">
      <c r="A22" s="46" t="s">
        <v>76</v>
      </c>
      <c r="B22" s="47" t="s">
        <v>135</v>
      </c>
      <c r="C22" s="47" t="s">
        <v>138</v>
      </c>
      <c r="D22" s="23">
        <f>SUM('П2 Расходы'!G61)</f>
        <v>74.400000000000006</v>
      </c>
    </row>
    <row r="23" spans="1:4" s="19" customFormat="1" ht="17.25" x14ac:dyDescent="0.3">
      <c r="A23" s="11" t="s">
        <v>77</v>
      </c>
      <c r="B23" s="10" t="s">
        <v>136</v>
      </c>
      <c r="C23" s="10"/>
      <c r="D23" s="22">
        <f>SUM(D26+D25+D24)</f>
        <v>2799.6</v>
      </c>
    </row>
    <row r="24" spans="1:4" ht="16.5" x14ac:dyDescent="0.25">
      <c r="A24" s="46" t="s">
        <v>78</v>
      </c>
      <c r="B24" s="47" t="s">
        <v>136</v>
      </c>
      <c r="C24" s="47" t="s">
        <v>133</v>
      </c>
      <c r="D24" s="23">
        <f>SUM('П2 Расходы'!G66)</f>
        <v>250.5</v>
      </c>
    </row>
    <row r="25" spans="1:4" ht="16.5" x14ac:dyDescent="0.25">
      <c r="A25" s="46" t="s">
        <v>80</v>
      </c>
      <c r="B25" s="47" t="s">
        <v>136</v>
      </c>
      <c r="C25" s="47" t="s">
        <v>134</v>
      </c>
      <c r="D25" s="23">
        <f>SUM('П2 Расходы'!G70)</f>
        <v>2492</v>
      </c>
    </row>
    <row r="26" spans="1:4" ht="16.5" x14ac:dyDescent="0.25">
      <c r="A26" s="46" t="s">
        <v>82</v>
      </c>
      <c r="B26" s="47" t="s">
        <v>136</v>
      </c>
      <c r="C26" s="47" t="s">
        <v>136</v>
      </c>
      <c r="D26" s="23">
        <f>SUM('П2 Расходы'!G74)</f>
        <v>57.1</v>
      </c>
    </row>
    <row r="27" spans="1:4" s="19" customFormat="1" ht="17.25" x14ac:dyDescent="0.3">
      <c r="A27" s="11" t="s">
        <v>84</v>
      </c>
      <c r="B27" s="10" t="s">
        <v>140</v>
      </c>
      <c r="C27" s="10"/>
      <c r="D27" s="22">
        <f>SUM(D29+D28)</f>
        <v>1758.9</v>
      </c>
    </row>
    <row r="28" spans="1:4" ht="16.5" x14ac:dyDescent="0.25">
      <c r="A28" s="46" t="s">
        <v>85</v>
      </c>
      <c r="B28" s="47" t="s">
        <v>140</v>
      </c>
      <c r="C28" s="47" t="s">
        <v>132</v>
      </c>
      <c r="D28" s="23">
        <f>SUM('П2 Расходы'!G79)</f>
        <v>1554.9</v>
      </c>
    </row>
    <row r="29" spans="1:4" ht="16.5" x14ac:dyDescent="0.25">
      <c r="A29" s="46" t="s">
        <v>149</v>
      </c>
      <c r="B29" s="47" t="s">
        <v>140</v>
      </c>
      <c r="C29" s="47" t="s">
        <v>134</v>
      </c>
      <c r="D29" s="23">
        <f>SUM('П2 Расходы'!G84)</f>
        <v>204</v>
      </c>
    </row>
  </sheetData>
  <mergeCells count="5">
    <mergeCell ref="A5:D5"/>
    <mergeCell ref="A1:D1"/>
    <mergeCell ref="A2:D2"/>
    <mergeCell ref="A3:D3"/>
    <mergeCell ref="A4:D4"/>
  </mergeCells>
  <pageMargins left="0.70866141732283472" right="0.31496062992125984" top="0.39370078740157483" bottom="0.39370078740157483" header="0" footer="0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Layout" zoomScaleNormal="100" zoomScaleSheetLayoutView="100" workbookViewId="0">
      <selection activeCell="A3" sqref="A3:C3"/>
    </sheetView>
  </sheetViews>
  <sheetFormatPr defaultRowHeight="15.75" x14ac:dyDescent="0.25"/>
  <cols>
    <col min="1" max="1" width="81.42578125" style="1" customWidth="1"/>
    <col min="2" max="2" width="32" style="1" customWidth="1"/>
    <col min="3" max="3" width="19.85546875" style="1" customWidth="1"/>
    <col min="4" max="16384" width="9.140625" style="1"/>
  </cols>
  <sheetData>
    <row r="1" spans="1:3" s="31" customFormat="1" ht="12.75" x14ac:dyDescent="0.2">
      <c r="A1" s="51" t="s">
        <v>157</v>
      </c>
      <c r="B1" s="51"/>
      <c r="C1" s="51"/>
    </row>
    <row r="2" spans="1:3" s="31" customFormat="1" ht="12.75" x14ac:dyDescent="0.2">
      <c r="A2" s="51" t="s">
        <v>159</v>
      </c>
      <c r="B2" s="51"/>
      <c r="C2" s="51"/>
    </row>
    <row r="3" spans="1:3" s="31" customFormat="1" ht="12.75" x14ac:dyDescent="0.2">
      <c r="A3" s="51" t="s">
        <v>218</v>
      </c>
      <c r="B3" s="51"/>
      <c r="C3" s="51"/>
    </row>
    <row r="5" spans="1:3" s="4" customFormat="1" ht="14.1" customHeight="1" x14ac:dyDescent="0.25">
      <c r="A5" s="54" t="s">
        <v>153</v>
      </c>
      <c r="B5" s="55"/>
      <c r="C5" s="55"/>
    </row>
    <row r="6" spans="1:3" ht="12" customHeight="1" x14ac:dyDescent="0.25">
      <c r="A6" s="24"/>
      <c r="B6" s="25"/>
      <c r="C6" s="20" t="s">
        <v>147</v>
      </c>
    </row>
    <row r="7" spans="1:3" s="15" customFormat="1" ht="33.75" x14ac:dyDescent="0.25">
      <c r="A7" s="26" t="s">
        <v>151</v>
      </c>
      <c r="B7" s="26" t="s">
        <v>152</v>
      </c>
      <c r="C7" s="26" t="s">
        <v>100</v>
      </c>
    </row>
    <row r="8" spans="1:3" s="7" customFormat="1" ht="17.25" customHeight="1" x14ac:dyDescent="0.3">
      <c r="A8" s="33" t="s">
        <v>158</v>
      </c>
      <c r="B8" s="29" t="s">
        <v>212</v>
      </c>
      <c r="C8" s="34">
        <f>SUM(C9)</f>
        <v>616.40000000000509</v>
      </c>
    </row>
    <row r="9" spans="1:3" ht="17.25" customHeight="1" x14ac:dyDescent="0.25">
      <c r="A9" s="35" t="s">
        <v>87</v>
      </c>
      <c r="B9" s="49" t="s">
        <v>213</v>
      </c>
      <c r="C9" s="36">
        <f>SUM(C13+C17)</f>
        <v>616.40000000000509</v>
      </c>
    </row>
    <row r="10" spans="1:3" s="7" customFormat="1" ht="17.25" customHeight="1" x14ac:dyDescent="0.3">
      <c r="A10" s="37" t="s">
        <v>88</v>
      </c>
      <c r="B10" s="30" t="s">
        <v>214</v>
      </c>
      <c r="C10" s="38">
        <f>SUM(C11)</f>
        <v>-20265.699999999997</v>
      </c>
    </row>
    <row r="11" spans="1:3" ht="17.25" customHeight="1" x14ac:dyDescent="0.25">
      <c r="A11" s="39" t="s">
        <v>89</v>
      </c>
      <c r="B11" s="49" t="s">
        <v>216</v>
      </c>
      <c r="C11" s="36">
        <f>SUM(C12)</f>
        <v>-20265.699999999997</v>
      </c>
    </row>
    <row r="12" spans="1:3" ht="17.25" customHeight="1" x14ac:dyDescent="0.25">
      <c r="A12" s="39" t="s">
        <v>90</v>
      </c>
      <c r="B12" s="49" t="s">
        <v>215</v>
      </c>
      <c r="C12" s="36">
        <f>SUM(C13)</f>
        <v>-20265.699999999997</v>
      </c>
    </row>
    <row r="13" spans="1:3" ht="17.25" customHeight="1" x14ac:dyDescent="0.25">
      <c r="A13" s="39" t="s">
        <v>91</v>
      </c>
      <c r="B13" s="27" t="s">
        <v>92</v>
      </c>
      <c r="C13" s="36">
        <f>-SUM('П1 Доходы'!C8)</f>
        <v>-20265.699999999997</v>
      </c>
    </row>
    <row r="14" spans="1:3" s="7" customFormat="1" ht="17.25" customHeight="1" x14ac:dyDescent="0.3">
      <c r="A14" s="37" t="s">
        <v>93</v>
      </c>
      <c r="B14" s="32" t="s">
        <v>211</v>
      </c>
      <c r="C14" s="38">
        <f>SUM(C15)</f>
        <v>20882.100000000002</v>
      </c>
    </row>
    <row r="15" spans="1:3" ht="17.25" customHeight="1" x14ac:dyDescent="0.25">
      <c r="A15" s="39" t="s">
        <v>94</v>
      </c>
      <c r="B15" s="48" t="s">
        <v>210</v>
      </c>
      <c r="C15" s="36">
        <f>SUM(C16)</f>
        <v>20882.100000000002</v>
      </c>
    </row>
    <row r="16" spans="1:3" ht="17.25" customHeight="1" x14ac:dyDescent="0.25">
      <c r="A16" s="39" t="s">
        <v>95</v>
      </c>
      <c r="B16" s="48" t="s">
        <v>209</v>
      </c>
      <c r="C16" s="36">
        <f>SUM(C17)</f>
        <v>20882.100000000002</v>
      </c>
    </row>
    <row r="17" spans="1:3" ht="17.25" customHeight="1" x14ac:dyDescent="0.25">
      <c r="A17" s="39" t="s">
        <v>96</v>
      </c>
      <c r="B17" s="28" t="s">
        <v>97</v>
      </c>
      <c r="C17" s="36">
        <f>SUM('П2 Расходы'!G8)</f>
        <v>20882.100000000002</v>
      </c>
    </row>
  </sheetData>
  <mergeCells count="4">
    <mergeCell ref="A1:C1"/>
    <mergeCell ref="A2:C2"/>
    <mergeCell ref="A3:C3"/>
    <mergeCell ref="A5:C5"/>
  </mergeCells>
  <pageMargins left="0.70866141732283472" right="0.31496062992125984" top="0.74803149606299213" bottom="0.74803149606299213" header="0.31496062992125984" footer="0.31496062992125984"/>
  <pageSetup paperSize="9"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E9B61A2-CE05-481F-AB79-1CEDA07C21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П1 Доходы</vt:lpstr>
      <vt:lpstr>П2 Расходы</vt:lpstr>
      <vt:lpstr>П3 Расходы (2)</vt:lpstr>
      <vt:lpstr>П4 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KEYSYSTEMS-APP$</dc:creator>
  <cp:lastModifiedBy>glava</cp:lastModifiedBy>
  <cp:lastPrinted>2023-01-10T06:29:14Z</cp:lastPrinted>
  <dcterms:created xsi:type="dcterms:W3CDTF">2022-11-24T13:37:22Z</dcterms:created>
  <dcterms:modified xsi:type="dcterms:W3CDTF">2023-01-10T06:30:49Z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SV_0503117M_20220601_68.xlsx</vt:lpwstr>
  </property>
  <property fmtid="{D5CDD505-2E9C-101B-9397-08002B2CF9AE}" pid="3" name="Название отчета">
    <vt:lpwstr>SV_0503117M_20220601_68.xlsx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20.2.0.25672333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192.168.10.81\KEYSYSTEMS</vt:lpwstr>
  </property>
  <property fmtid="{D5CDD505-2E9C-101B-9397-08002B2CF9AE}" pid="8" name="База">
    <vt:lpwstr>svod_smart</vt:lpwstr>
  </property>
  <property fmtid="{D5CDD505-2E9C-101B-9397-08002B2CF9AE}" pid="9" name="Пользователь">
    <vt:lpwstr>330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