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10" yWindow="510" windowWidth="12135" windowHeight="10680" activeTab="1"/>
  </bookViews>
  <sheets>
    <sheet name="П1 Доходы" sheetId="2" r:id="rId1"/>
    <sheet name="П2 Расходы" sheetId="3" r:id="rId2"/>
    <sheet name="П3 Расходы (2)" sheetId="5" r:id="rId3"/>
    <sheet name="П4 Источники" sheetId="4" r:id="rId4"/>
  </sheets>
  <calcPr calcId="125725"/>
</workbook>
</file>

<file path=xl/calcChain.xml><?xml version="1.0" encoding="utf-8"?>
<calcChain xmlns="http://schemas.openxmlformats.org/spreadsheetml/2006/main">
  <c r="C9" i="4"/>
  <c r="C8" s="1"/>
  <c r="C10"/>
  <c r="C18"/>
  <c r="C17" s="1"/>
  <c r="C16" s="1"/>
  <c r="C19"/>
  <c r="D9" i="5"/>
  <c r="D8" s="1"/>
  <c r="D15"/>
  <c r="D17"/>
  <c r="D21"/>
  <c r="D23"/>
  <c r="D27"/>
  <c r="G59" i="3"/>
  <c r="G60"/>
  <c r="G61"/>
  <c r="G63"/>
  <c r="G64"/>
  <c r="G49"/>
  <c r="G50"/>
  <c r="G51"/>
  <c r="G53"/>
  <c r="G54"/>
  <c r="G56"/>
  <c r="G57"/>
  <c r="G45"/>
  <c r="G46"/>
  <c r="G47"/>
  <c r="G35"/>
  <c r="G42"/>
  <c r="G43"/>
  <c r="G39"/>
  <c r="G40"/>
  <c r="G36"/>
  <c r="G37"/>
  <c r="G31"/>
  <c r="G32"/>
  <c r="G33"/>
  <c r="G26"/>
  <c r="G27"/>
  <c r="G29"/>
  <c r="G23"/>
  <c r="G24"/>
  <c r="G20"/>
  <c r="G21"/>
  <c r="G13"/>
  <c r="G9" s="1"/>
  <c r="G8" s="1"/>
  <c r="G16"/>
  <c r="G14"/>
  <c r="G10"/>
  <c r="G11"/>
</calcChain>
</file>

<file path=xl/sharedStrings.xml><?xml version="1.0" encoding="utf-8"?>
<sst xmlns="http://schemas.openxmlformats.org/spreadsheetml/2006/main" count="438" uniqueCount="189">
  <si>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</si>
  <si>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</si>
  <si>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</si>
  <si>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</si>
  <si>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</si>
  <si>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</si>
  <si>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</si>
  <si>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</si>
  <si>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</si>
  <si>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</si>
  <si>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>182 1 05 01011 01 0000 110</t>
  </si>
  <si>
    <t xml:space="preserve">  Единый сельскохозяйственный налог</t>
  </si>
  <si>
    <t>182 1 05 03010 01 0000 110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</si>
  <si>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</si>
  <si>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</si>
  <si>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</si>
  <si>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</si>
  <si>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</si>
  <si>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</si>
  <si>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</si>
  <si>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</si>
  <si>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</si>
  <si>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</si>
  <si>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</si>
  <si>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</si>
  <si>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</si>
  <si>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</si>
  <si>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330 1 08 04020 01 1000 110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</si>
  <si>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</si>
  <si>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</si>
  <si>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</si>
  <si>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</si>
  <si>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330 1 11 09045 10 0000 120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</si>
  <si>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</si>
  <si>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</si>
  <si>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</si>
  <si>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</si>
  <si>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</si>
  <si>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330 2 02 15001 10 0000 150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</si>
  <si>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</si>
  <si>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</si>
  <si>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</si>
  <si>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>330 2 02 30024 10 0000 150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</si>
  <si>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</si>
  <si>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</si>
  <si>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330 2 02 35118 10 0000 150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</si>
  <si>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</si>
  <si>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</si>
  <si>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</si>
  <si>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330 2 02 40014 10 0000 150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</si>
  <si>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</si>
  <si>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</si>
  <si>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>330 2 02 49999 10 0000 150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</si>
  <si>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</si>
  <si>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</si>
  <si>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Расходы на содержание органов местного самоуправления и обеспечение их функций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</si>
  <si>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</si>
  <si>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</si>
  <si>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</si>
  <si>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 xml:space="preserve">  Закупка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</si>
  <si>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</si>
  <si>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</si>
  <si>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</si>
  <si>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</t>
  </si>
  <si>
    <t xml:space="preserve">  Резервные фонды</t>
  </si>
  <si>
    <t xml:space="preserve">  Резервный фонд местной администрации</t>
  </si>
  <si>
    <t xml:space="preserve">  Другие общегосударственные вопросы</t>
  </si>
  <si>
    <t xml:space="preserve">  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</si>
  <si>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 xml:space="preserve">  Иные межбюджетные трансферты в рамках муниципальной программы "Управление муниципальным имуществом муниципального района "Заполярный район" на 2022-2030 годы"</t>
  </si>
  <si>
    <t xml:space="preserve">  НАЦИОНАЛЬНАЯ ОБОРОНА</t>
  </si>
  <si>
    <t xml:space="preserve">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</si>
  <si>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</si>
  <si>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</si>
  <si>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Гражданская оборона</t>
  </si>
  <si>
    <t xml:space="preserve">  Иные межбюджетные трансферты в рамках муниципальной программы "Безопасность на территории муниципального района "Заполярный район" на 2019-2030 годы"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</si>
  <si>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</si>
  <si>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</si>
  <si>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</si>
  <si>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Транспорт</t>
  </si>
  <si>
    <t xml:space="preserve">  ЖИЛИЩНО-КОММУНАЛЬНОЕ ХОЗЯЙСТВО</t>
  </si>
  <si>
    <t xml:space="preserve">  Коммунальное хозяйство</t>
  </si>
  <si>
    <t xml:space="preserve">  Иные межбюджетные трансферты в рамках муниципальной программы "Развитие коммунальной инфраструктуры муниципального района «Заполярный район» на 2020-2030 годы"</t>
  </si>
  <si>
    <t xml:space="preserve">  Благоустройство</t>
  </si>
  <si>
    <t xml:space="preserve">  Иные межбюджетные трансферты в рамках муниципальной программы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</si>
  <si>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 xml:space="preserve">  Другие вопросы в области жилищно-коммунального хозяйства</t>
  </si>
  <si>
    <t xml:space="preserve">  Иные межбюджетные трансферты на организацию ритуальных услуг</t>
  </si>
  <si>
    <t xml:space="preserve">  СОЦИАЛЬНАЯ ПОЛИТИКА</t>
  </si>
  <si>
    <t xml:space="preserve">  Пенсионное обеспечение</t>
  </si>
  <si>
    <t xml:space="preserve">  Социальное обеспечение и иные выплаты населению</t>
  </si>
  <si>
    <t xml:space="preserve">  Изменение остатков средств на счетах по учету средств бюджетов</t>
  </si>
  <si>
    <t xml:space="preserve">  Увеличение остатков средств бюджетов</t>
  </si>
  <si>
    <t xml:space="preserve">  Увеличение прочих остатков средств бюджетов</t>
  </si>
  <si>
    <t>330 01 05 02 00 00 0000 500</t>
  </si>
  <si>
    <t xml:space="preserve">  Увеличение прочих остатков денежных средств бюджетов</t>
  </si>
  <si>
    <t>330 01 05 02 01 00 0000 510</t>
  </si>
  <si>
    <t xml:space="preserve">  Увеличение прочих остатков денежных средств бюджетов сельских поселений</t>
  </si>
  <si>
    <t>330 01 05 02 01 10 0000 510</t>
  </si>
  <si>
    <t xml:space="preserve">  Уменьшение остатков средств бюджетов</t>
  </si>
  <si>
    <t xml:space="preserve">  Уменьшение прочих остатков средств бюджетов</t>
  </si>
  <si>
    <t>330 01 05 02 00 00 0000 600</t>
  </si>
  <si>
    <t xml:space="preserve">  Уменьшение прочих остатков денежных средств бюджетов</t>
  </si>
  <si>
    <t>330 01 05 02 01 00 0000 610</t>
  </si>
  <si>
    <t xml:space="preserve">  Уменьшение прочих остатков денежных средств бюджетов сельских поселений</t>
  </si>
  <si>
    <t>330 01 05 02 01 10 0000 610</t>
  </si>
  <si>
    <t>код бюджетной классификации Российской Федерации</t>
  </si>
  <si>
    <t>наименование статьи дохода</t>
  </si>
  <si>
    <t>сумма</t>
  </si>
  <si>
    <t>ИТОГО ДОХОДОВ</t>
  </si>
  <si>
    <t>000 1 00 00000 00 0000 000</t>
  </si>
  <si>
    <t>000 1 01 00000 00 0000 000</t>
  </si>
  <si>
    <t>000 1 01 02000 01 0000 110</t>
  </si>
  <si>
    <t>000 1 05 00000 00 0000 000</t>
  </si>
  <si>
    <t>000 1 05 01000 00 0000 110</t>
  </si>
  <si>
    <t>000 1 05 01010 01 0000 110</t>
  </si>
  <si>
    <t>000 1 05 03000 01 0000 110</t>
  </si>
  <si>
    <t>000 1 06 00000 00 0000 000</t>
  </si>
  <si>
    <t>000 1 06 01000 00 0000 110</t>
  </si>
  <si>
    <t>000 1 06 06000 00 0000 110</t>
  </si>
  <si>
    <t>000 1 06 06030 00 0000 110</t>
  </si>
  <si>
    <t>000 1 06 06040 00 0000 110</t>
  </si>
  <si>
    <t>000 1 08 00000 00 0000 000</t>
  </si>
  <si>
    <t>000 1 08 04000 01 0000 110</t>
  </si>
  <si>
    <t>000 1 08 04020 01 0000 110</t>
  </si>
  <si>
    <t>000 1 11 00000 00 0000 000</t>
  </si>
  <si>
    <t>000 1 11 09000 00 0000 120</t>
  </si>
  <si>
    <t>000 1 11 09040 00 0000 120</t>
  </si>
  <si>
    <t>000 2 00 00000 00 0000 000</t>
  </si>
  <si>
    <t>000 2 02 00000 00 0000 000</t>
  </si>
  <si>
    <t>000 2 02 10000 00 0000 150</t>
  </si>
  <si>
    <t>000 2 02 15001 00 0000 150</t>
  </si>
  <si>
    <t>000 2 02 30000 00 0000 150</t>
  </si>
  <si>
    <t>000 2 02 30024 00 0000 150</t>
  </si>
  <si>
    <t>000 2 02 35118 00 0000 150</t>
  </si>
  <si>
    <t>000 2 02 40000 00 0000 150</t>
  </si>
  <si>
    <t>000 2 02 40014 00 0000 150</t>
  </si>
  <si>
    <t>000 2 02 49999 00 0000 150</t>
  </si>
  <si>
    <t>ИТОГО РАСХОДОВ</t>
  </si>
  <si>
    <t>330</t>
  </si>
  <si>
    <t>01</t>
  </si>
  <si>
    <t>02</t>
  </si>
  <si>
    <t>03</t>
  </si>
  <si>
    <t>04</t>
  </si>
  <si>
    <t>05</t>
  </si>
  <si>
    <t>06</t>
  </si>
  <si>
    <t>08</t>
  </si>
  <si>
    <t>09</t>
  </si>
  <si>
    <t>10</t>
  </si>
  <si>
    <t>91.0.00.91010</t>
  </si>
  <si>
    <t>31.6.00.89220</t>
  </si>
  <si>
    <t>93.0.00.91010</t>
  </si>
  <si>
    <t>98.0.00.99110</t>
  </si>
  <si>
    <t>90.0.00.90010</t>
  </si>
  <si>
    <t>39.0.00.89290</t>
  </si>
  <si>
    <t>42.0.00.89210</t>
  </si>
  <si>
    <t>95.0.00.51180</t>
  </si>
  <si>
    <t>33.0.00.89240</t>
  </si>
  <si>
    <t>36.0.00.89260</t>
  </si>
  <si>
    <t>32.0.00.89230</t>
  </si>
  <si>
    <t>98.0.00.89140</t>
  </si>
  <si>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</si>
  <si>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</si>
  <si>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</si>
  <si>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</si>
  <si>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</si>
  <si>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</si>
  <si>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бюджетов в ведомственной структуре расходов местного бюджета на 2023 год</t>
  </si>
  <si>
    <t>тыс. руб.</t>
  </si>
  <si>
    <t>Доходы местного бюджета на 2023 год</t>
  </si>
  <si>
    <t xml:space="preserve">  Софинансирование расходных обязательств по благоустройству территорий (Реализация мероприятий по благоустройству территорий) за счет средств бюджета поселения</t>
  </si>
  <si>
    <t>95.0.00.79230</t>
  </si>
  <si>
    <t xml:space="preserve">  Социальное обеспечение населения</t>
  </si>
  <si>
    <t xml:space="preserve">Распределение бюджетных ассигнований по разделам и подразделам классификации расходов бюджетов на 2023 год   </t>
  </si>
  <si>
    <t>наименование показателя</t>
  </si>
  <si>
    <t>код бюджетной классификации источников внутреннего финансирования дефицитов бюджета</t>
  </si>
  <si>
    <t>330 01 00 00 00 00 0000 000</t>
  </si>
  <si>
    <t>330 01 05 00 00 00 0000 000</t>
  </si>
  <si>
    <t>Увеличение остатков средств, всего</t>
  </si>
  <si>
    <t>Уменьшение остатков средств, всего</t>
  </si>
  <si>
    <t>Источники внутреннего финансирования дефицита бюджета</t>
  </si>
  <si>
    <t>330 01 05 00 00 00 0000 500</t>
  </si>
  <si>
    <t>330 01 05 00 00 00 0000 600</t>
  </si>
  <si>
    <t>ИТОГО Источники финансирования дефицита бюджета</t>
  </si>
  <si>
    <t>Источники финансирования дефицита местного бюджета на 2023 год</t>
  </si>
  <si>
    <t>Приложение 1</t>
  </si>
  <si>
    <t>к Решению Севета депутатов Сельского поселения "Андегский сельсовет" ЗР НАО</t>
  </si>
  <si>
    <t>от "00" декабря 2022 года №00</t>
  </si>
  <si>
    <t>Приложение 2</t>
  </si>
  <si>
    <t>Приложение 3</t>
  </si>
  <si>
    <t>Приложение 4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</si>
</sst>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#,##0.0"/>
  </numFmts>
  <fonts count="3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69">
    <xf numFmtId="0" fontId="0" fillId="0" borderId="0" xfId="0"/>
    <xf numFmtId="0" fontId="14" fillId="0" borderId="1" xfId="32" applyNumberFormat="1" applyFont="1" applyBorder="1" applyProtection="1"/>
    <xf numFmtId="0" fontId="15" fillId="0" borderId="0" xfId="0" applyFont="1" applyProtection="1">
      <protection locked="0"/>
    </xf>
    <xf numFmtId="49" fontId="16" fillId="0" borderId="34" xfId="38" applyNumberFormat="1" applyFont="1" applyBorder="1" applyProtection="1">
      <alignment horizontal="center"/>
    </xf>
    <xf numFmtId="0" fontId="16" fillId="0" borderId="34" xfId="36" applyNumberFormat="1" applyFont="1" applyBorder="1" applyAlignment="1" applyProtection="1">
      <alignment horizontal="left" wrapText="1"/>
    </xf>
    <xf numFmtId="166" fontId="16" fillId="0" borderId="34" xfId="39" applyNumberFormat="1" applyFont="1" applyBorder="1" applyProtection="1">
      <alignment horizontal="right" shrinkToFit="1"/>
    </xf>
    <xf numFmtId="0" fontId="16" fillId="0" borderId="1" xfId="32" applyNumberFormat="1" applyFont="1" applyBorder="1" applyProtection="1"/>
    <xf numFmtId="0" fontId="17" fillId="0" borderId="0" xfId="0" applyFont="1" applyProtection="1">
      <protection locked="0"/>
    </xf>
    <xf numFmtId="49" fontId="18" fillId="0" borderId="34" xfId="46" applyNumberFormat="1" applyFont="1" applyBorder="1" applyProtection="1">
      <alignment horizontal="center"/>
    </xf>
    <xf numFmtId="0" fontId="18" fillId="0" borderId="34" xfId="44" applyNumberFormat="1" applyFont="1" applyBorder="1" applyAlignment="1" applyProtection="1">
      <alignment horizontal="left" wrapText="1"/>
    </xf>
    <xf numFmtId="49" fontId="14" fillId="0" borderId="34" xfId="46" applyNumberFormat="1" applyFont="1" applyBorder="1" applyProtection="1">
      <alignment horizontal="center"/>
    </xf>
    <xf numFmtId="0" fontId="14" fillId="0" borderId="34" xfId="44" applyNumberFormat="1" applyFont="1" applyBorder="1" applyAlignment="1" applyProtection="1">
      <alignment horizontal="left" wrapText="1"/>
    </xf>
    <xf numFmtId="0" fontId="18" fillId="0" borderId="1" xfId="32" applyNumberFormat="1" applyFont="1" applyBorder="1" applyProtection="1"/>
    <xf numFmtId="0" fontId="19" fillId="0" borderId="0" xfId="0" applyFont="1" applyProtection="1">
      <protection locked="0"/>
    </xf>
    <xf numFmtId="0" fontId="14" fillId="0" borderId="1" xfId="14" applyNumberFormat="1" applyFont="1" applyProtection="1"/>
    <xf numFmtId="49" fontId="14" fillId="0" borderId="34" xfId="61" applyNumberFormat="1" applyFont="1" applyBorder="1" applyProtection="1">
      <alignment horizontal="center" wrapText="1"/>
    </xf>
    <xf numFmtId="0" fontId="14" fillId="0" borderId="34" xfId="59" applyNumberFormat="1" applyFont="1" applyBorder="1" applyProtection="1">
      <alignment horizontal="left" wrapText="1"/>
    </xf>
    <xf numFmtId="0" fontId="16" fillId="0" borderId="34" xfId="36" applyNumberFormat="1" applyFont="1" applyBorder="1" applyProtection="1">
      <alignment horizontal="left" wrapText="1"/>
    </xf>
    <xf numFmtId="49" fontId="18" fillId="0" borderId="34" xfId="61" applyNumberFormat="1" applyFont="1" applyBorder="1" applyProtection="1">
      <alignment horizontal="center" wrapText="1"/>
    </xf>
    <xf numFmtId="0" fontId="18" fillId="0" borderId="34" xfId="59" applyNumberFormat="1" applyFont="1" applyBorder="1" applyProtection="1">
      <alignment horizontal="left" wrapText="1"/>
    </xf>
    <xf numFmtId="0" fontId="13" fillId="0" borderId="34" xfId="29" applyFont="1" applyBorder="1" applyAlignment="1">
      <alignment horizontal="center" vertical="center" wrapText="1"/>
    </xf>
    <xf numFmtId="49" fontId="13" fillId="0" borderId="34" xfId="30" applyFont="1" applyBorder="1" applyAlignment="1">
      <alignment horizontal="center" vertical="center" wrapText="1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 textRotation="90"/>
      <protection locked="0"/>
    </xf>
    <xf numFmtId="49" fontId="22" fillId="0" borderId="1" xfId="55" applyNumberFormat="1" applyFont="1" applyBorder="1" applyProtection="1"/>
    <xf numFmtId="0" fontId="23" fillId="0" borderId="0" xfId="0" applyFont="1" applyProtection="1">
      <protection locked="0"/>
    </xf>
    <xf numFmtId="0" fontId="24" fillId="0" borderId="1" xfId="64" applyNumberFormat="1" applyFont="1" applyBorder="1" applyProtection="1">
      <alignment wrapText="1"/>
    </xf>
    <xf numFmtId="0" fontId="25" fillId="0" borderId="0" xfId="0" applyFont="1" applyProtection="1">
      <protection locked="0"/>
    </xf>
    <xf numFmtId="0" fontId="26" fillId="0" borderId="1" xfId="64" applyNumberFormat="1" applyFont="1" applyBorder="1" applyProtection="1">
      <alignment wrapText="1"/>
    </xf>
    <xf numFmtId="0" fontId="27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49" fontId="14" fillId="0" borderId="34" xfId="72" applyNumberFormat="1" applyFont="1" applyBorder="1" applyAlignment="1" applyProtection="1">
      <alignment horizontal="center"/>
    </xf>
    <xf numFmtId="0" fontId="14" fillId="0" borderId="34" xfId="72" applyNumberFormat="1" applyFont="1" applyBorder="1" applyAlignment="1" applyProtection="1">
      <alignment horizontal="center"/>
    </xf>
    <xf numFmtId="49" fontId="15" fillId="0" borderId="34" xfId="0" applyNumberFormat="1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166" fontId="28" fillId="0" borderId="34" xfId="39" applyNumberFormat="1" applyFont="1" applyBorder="1" applyProtection="1">
      <alignment horizontal="right" shrinkToFit="1"/>
    </xf>
    <xf numFmtId="166" fontId="29" fillId="0" borderId="34" xfId="62" applyNumberFormat="1" applyFont="1" applyBorder="1" applyProtection="1">
      <alignment horizontal="right" wrapText="1"/>
    </xf>
    <xf numFmtId="166" fontId="30" fillId="0" borderId="34" xfId="62" applyNumberFormat="1" applyFont="1" applyBorder="1" applyProtection="1">
      <alignment horizontal="right" wrapText="1"/>
    </xf>
    <xf numFmtId="166" fontId="30" fillId="0" borderId="34" xfId="72" applyNumberFormat="1" applyFont="1" applyBorder="1" applyProtection="1"/>
    <xf numFmtId="166" fontId="31" fillId="0" borderId="34" xfId="0" applyNumberFormat="1" applyFont="1" applyBorder="1" applyProtection="1">
      <protection locked="0"/>
    </xf>
    <xf numFmtId="166" fontId="29" fillId="0" borderId="34" xfId="47" applyNumberFormat="1" applyFont="1" applyBorder="1" applyProtection="1">
      <alignment horizontal="right" shrinkToFit="1"/>
    </xf>
    <xf numFmtId="166" fontId="30" fillId="0" borderId="34" xfId="47" applyNumberFormat="1" applyFont="1" applyBorder="1" applyProtection="1">
      <alignment horizontal="right" shrinkToFit="1"/>
    </xf>
    <xf numFmtId="0" fontId="16" fillId="0" borderId="1" xfId="2" applyNumberFormat="1" applyFont="1" applyProtection="1">
      <alignment horizontal="center"/>
    </xf>
    <xf numFmtId="0" fontId="16" fillId="0" borderId="1" xfId="2" applyFont="1">
      <alignment horizontal="center"/>
    </xf>
    <xf numFmtId="0" fontId="16" fillId="0" borderId="1" xfId="14" applyNumberFormat="1" applyFont="1" applyProtection="1"/>
    <xf numFmtId="0" fontId="14" fillId="0" borderId="1" xfId="77" applyNumberFormat="1" applyFont="1" applyBorder="1" applyProtection="1">
      <alignment horizontal="left"/>
    </xf>
    <xf numFmtId="0" fontId="14" fillId="0" borderId="1" xfId="79" applyNumberFormat="1" applyFont="1" applyBorder="1" applyProtection="1">
      <alignment horizontal="center" shrinkToFit="1"/>
    </xf>
    <xf numFmtId="0" fontId="13" fillId="0" borderId="34" xfId="29" applyNumberFormat="1" applyFont="1" applyBorder="1" applyAlignment="1" applyProtection="1">
      <alignment horizontal="center" vertical="center" wrapText="1"/>
    </xf>
    <xf numFmtId="0" fontId="16" fillId="0" borderId="34" xfId="65" applyNumberFormat="1" applyFont="1" applyBorder="1" applyProtection="1">
      <alignment horizontal="left" wrapText="1"/>
    </xf>
    <xf numFmtId="49" fontId="16" fillId="0" borderId="34" xfId="84" applyNumberFormat="1" applyFont="1" applyBorder="1" applyAlignment="1" applyProtection="1">
      <alignment horizontal="center"/>
    </xf>
    <xf numFmtId="0" fontId="14" fillId="2" borderId="34" xfId="97" applyNumberFormat="1" applyFont="1" applyBorder="1" applyProtection="1">
      <alignment horizontal="left" wrapText="1"/>
    </xf>
    <xf numFmtId="49" fontId="14" fillId="0" borderId="34" xfId="87" applyNumberFormat="1" applyFont="1" applyBorder="1" applyAlignment="1" applyProtection="1">
      <alignment horizontal="center"/>
    </xf>
    <xf numFmtId="49" fontId="14" fillId="0" borderId="34" xfId="99" applyNumberFormat="1" applyFont="1" applyBorder="1" applyAlignment="1" applyProtection="1">
      <alignment horizontal="center" shrinkToFit="1"/>
    </xf>
    <xf numFmtId="0" fontId="18" fillId="0" borderId="34" xfId="65" applyNumberFormat="1" applyFont="1" applyBorder="1" applyProtection="1">
      <alignment horizontal="left" wrapText="1"/>
    </xf>
    <xf numFmtId="49" fontId="18" fillId="0" borderId="34" xfId="84" applyNumberFormat="1" applyFont="1" applyBorder="1" applyAlignment="1" applyProtection="1">
      <alignment horizontal="center"/>
    </xf>
    <xf numFmtId="0" fontId="18" fillId="0" borderId="1" xfId="14" applyNumberFormat="1" applyFont="1" applyProtection="1"/>
    <xf numFmtId="0" fontId="18" fillId="0" borderId="34" xfId="94" applyNumberFormat="1" applyFont="1" applyBorder="1" applyProtection="1">
      <alignment wrapText="1"/>
    </xf>
    <xf numFmtId="49" fontId="18" fillId="0" borderId="34" xfId="87" applyNumberFormat="1" applyFont="1" applyBorder="1" applyAlignment="1" applyProtection="1">
      <alignment horizontal="center"/>
    </xf>
    <xf numFmtId="0" fontId="13" fillId="0" borderId="1" xfId="32" applyNumberFormat="1" applyFont="1" applyBorder="1" applyAlignment="1" applyProtection="1">
      <alignment horizontal="center" vertical="center"/>
    </xf>
    <xf numFmtId="0" fontId="13" fillId="0" borderId="1" xfId="14" applyNumberFormat="1" applyFont="1" applyAlignment="1" applyProtection="1">
      <alignment horizontal="center" vertical="center"/>
    </xf>
    <xf numFmtId="0" fontId="21" fillId="0" borderId="0" xfId="0" applyFont="1" applyAlignment="1" applyProtection="1"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Protection="1">
      <protection locked="0"/>
    </xf>
    <xf numFmtId="0" fontId="32" fillId="0" borderId="0" xfId="0" applyFont="1" applyAlignment="1"/>
    <xf numFmtId="166" fontId="18" fillId="0" borderId="34" xfId="39" applyNumberFormat="1" applyFont="1" applyBorder="1" applyProtection="1">
      <alignment horizontal="right" shrinkToFit="1"/>
    </xf>
    <xf numFmtId="166" fontId="14" fillId="0" borderId="34" xfId="91" applyNumberFormat="1" applyFont="1" applyBorder="1" applyProtection="1">
      <alignment horizontal="right" shrinkToFit="1"/>
    </xf>
    <xf numFmtId="166" fontId="18" fillId="0" borderId="34" xfId="91" applyNumberFormat="1" applyFont="1" applyBorder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opLeftCell="A16" zoomScaleNormal="100" zoomScaleSheetLayoutView="100" workbookViewId="0">
      <selection activeCell="C37" sqref="C37"/>
    </sheetView>
  </sheetViews>
  <sheetFormatPr defaultRowHeight="15.75"/>
  <cols>
    <col min="1" max="1" width="27.7109375" style="2" customWidth="1"/>
    <col min="2" max="2" width="62.42578125" style="2" customWidth="1"/>
    <col min="3" max="3" width="19.28515625" style="2" customWidth="1"/>
    <col min="4" max="4" width="12.140625" style="2" customWidth="1"/>
    <col min="5" max="16384" width="9.140625" style="2"/>
  </cols>
  <sheetData>
    <row r="1" spans="1:4" s="64" customFormat="1" ht="12.75">
      <c r="A1" s="63" t="s">
        <v>183</v>
      </c>
      <c r="B1" s="63"/>
      <c r="C1" s="63"/>
    </row>
    <row r="2" spans="1:4" s="64" customFormat="1" ht="12.75">
      <c r="A2" s="63" t="s">
        <v>184</v>
      </c>
      <c r="B2" s="63"/>
      <c r="C2" s="63"/>
    </row>
    <row r="3" spans="1:4" s="64" customFormat="1" ht="12.75">
      <c r="A3" s="63" t="s">
        <v>185</v>
      </c>
      <c r="B3" s="63"/>
      <c r="C3" s="63"/>
    </row>
    <row r="5" spans="1:4" s="7" customFormat="1">
      <c r="A5" s="32" t="s">
        <v>167</v>
      </c>
      <c r="B5" s="32"/>
      <c r="C5" s="32"/>
    </row>
    <row r="6" spans="1:4">
      <c r="C6" s="31" t="s">
        <v>166</v>
      </c>
    </row>
    <row r="7" spans="1:4" s="23" customFormat="1" ht="22.5">
      <c r="A7" s="20" t="s">
        <v>104</v>
      </c>
      <c r="B7" s="20" t="s">
        <v>105</v>
      </c>
      <c r="C7" s="21" t="s">
        <v>106</v>
      </c>
      <c r="D7" s="60"/>
    </row>
    <row r="8" spans="1:4" s="7" customFormat="1" ht="16.5">
      <c r="A8" s="3"/>
      <c r="B8" s="4" t="s">
        <v>107</v>
      </c>
      <c r="C8" s="37">
        <v>21153.7</v>
      </c>
      <c r="D8" s="6"/>
    </row>
    <row r="9" spans="1:4" ht="17.25">
      <c r="A9" s="8" t="s">
        <v>108</v>
      </c>
      <c r="B9" s="9" t="s">
        <v>0</v>
      </c>
      <c r="C9" s="42">
        <v>5974.8</v>
      </c>
      <c r="D9" s="1"/>
    </row>
    <row r="10" spans="1:4" ht="16.5">
      <c r="A10" s="10" t="s">
        <v>109</v>
      </c>
      <c r="B10" s="11" t="s">
        <v>1</v>
      </c>
      <c r="C10" s="43">
        <v>3822.8</v>
      </c>
      <c r="D10" s="1"/>
    </row>
    <row r="11" spans="1:4" ht="16.5">
      <c r="A11" s="10" t="s">
        <v>110</v>
      </c>
      <c r="B11" s="11" t="s">
        <v>2</v>
      </c>
      <c r="C11" s="43">
        <v>3822.8</v>
      </c>
      <c r="D11" s="1"/>
    </row>
    <row r="12" spans="1:4" ht="78.75">
      <c r="A12" s="10" t="s">
        <v>4</v>
      </c>
      <c r="B12" s="11" t="s">
        <v>3</v>
      </c>
      <c r="C12" s="43">
        <v>3659.3</v>
      </c>
      <c r="D12" s="1"/>
    </row>
    <row r="13" spans="1:4" ht="110.25">
      <c r="A13" s="10" t="s">
        <v>6</v>
      </c>
      <c r="B13" s="11" t="s">
        <v>5</v>
      </c>
      <c r="C13" s="43">
        <v>163.5</v>
      </c>
      <c r="D13" s="1"/>
    </row>
    <row r="14" spans="1:4" ht="16.5">
      <c r="A14" s="10" t="s">
        <v>111</v>
      </c>
      <c r="B14" s="11" t="s">
        <v>7</v>
      </c>
      <c r="C14" s="43">
        <v>2129.3000000000002</v>
      </c>
      <c r="D14" s="1"/>
    </row>
    <row r="15" spans="1:4" ht="31.5">
      <c r="A15" s="10" t="s">
        <v>112</v>
      </c>
      <c r="B15" s="11" t="s">
        <v>8</v>
      </c>
      <c r="C15" s="43">
        <v>708.5</v>
      </c>
      <c r="D15" s="1"/>
    </row>
    <row r="16" spans="1:4" ht="31.5">
      <c r="A16" s="10" t="s">
        <v>113</v>
      </c>
      <c r="B16" s="11" t="s">
        <v>9</v>
      </c>
      <c r="C16" s="43">
        <v>708.5</v>
      </c>
      <c r="D16" s="1"/>
    </row>
    <row r="17" spans="1:4" ht="31.5">
      <c r="A17" s="10" t="s">
        <v>10</v>
      </c>
      <c r="B17" s="11" t="s">
        <v>9</v>
      </c>
      <c r="C17" s="43">
        <v>708.5</v>
      </c>
      <c r="D17" s="1"/>
    </row>
    <row r="18" spans="1:4" ht="16.5">
      <c r="A18" s="10" t="s">
        <v>114</v>
      </c>
      <c r="B18" s="11" t="s">
        <v>11</v>
      </c>
      <c r="C18" s="43">
        <v>1420.8</v>
      </c>
      <c r="D18" s="1"/>
    </row>
    <row r="19" spans="1:4" ht="16.5">
      <c r="A19" s="10" t="s">
        <v>12</v>
      </c>
      <c r="B19" s="11" t="s">
        <v>11</v>
      </c>
      <c r="C19" s="43">
        <v>1420.8</v>
      </c>
      <c r="D19" s="1"/>
    </row>
    <row r="20" spans="1:4" ht="16.5">
      <c r="A20" s="10" t="s">
        <v>115</v>
      </c>
      <c r="B20" s="11" t="s">
        <v>13</v>
      </c>
      <c r="C20" s="43">
        <v>22.7</v>
      </c>
      <c r="D20" s="1"/>
    </row>
    <row r="21" spans="1:4" ht="16.5">
      <c r="A21" s="10" t="s">
        <v>116</v>
      </c>
      <c r="B21" s="11" t="s">
        <v>14</v>
      </c>
      <c r="C21" s="43">
        <v>6.5</v>
      </c>
      <c r="D21" s="1"/>
    </row>
    <row r="22" spans="1:4" ht="47.25">
      <c r="A22" s="10" t="s">
        <v>16</v>
      </c>
      <c r="B22" s="11" t="s">
        <v>15</v>
      </c>
      <c r="C22" s="43">
        <v>6.5</v>
      </c>
      <c r="D22" s="1"/>
    </row>
    <row r="23" spans="1:4" ht="16.5">
      <c r="A23" s="10" t="s">
        <v>117</v>
      </c>
      <c r="B23" s="11" t="s">
        <v>17</v>
      </c>
      <c r="C23" s="43">
        <v>16.2</v>
      </c>
      <c r="D23" s="1"/>
    </row>
    <row r="24" spans="1:4" ht="16.5">
      <c r="A24" s="10" t="s">
        <v>118</v>
      </c>
      <c r="B24" s="11" t="s">
        <v>18</v>
      </c>
      <c r="C24" s="43">
        <v>14.2</v>
      </c>
      <c r="D24" s="1"/>
    </row>
    <row r="25" spans="1:4" ht="31.5">
      <c r="A25" s="10" t="s">
        <v>20</v>
      </c>
      <c r="B25" s="11" t="s">
        <v>19</v>
      </c>
      <c r="C25" s="43">
        <v>14.2</v>
      </c>
      <c r="D25" s="1"/>
    </row>
    <row r="26" spans="1:4" ht="16.5">
      <c r="A26" s="10" t="s">
        <v>119</v>
      </c>
      <c r="B26" s="11" t="s">
        <v>21</v>
      </c>
      <c r="C26" s="43">
        <v>2</v>
      </c>
      <c r="D26" s="1"/>
    </row>
    <row r="27" spans="1:4" ht="47.25">
      <c r="A27" s="10" t="s">
        <v>23</v>
      </c>
      <c r="B27" s="11" t="s">
        <v>22</v>
      </c>
      <c r="C27" s="43">
        <v>2</v>
      </c>
      <c r="D27" s="1"/>
    </row>
    <row r="28" spans="1:4" s="13" customFormat="1" ht="17.25">
      <c r="A28" s="8" t="s">
        <v>108</v>
      </c>
      <c r="B28" s="9" t="s">
        <v>0</v>
      </c>
      <c r="C28" s="42">
        <v>191.2</v>
      </c>
      <c r="D28" s="12"/>
    </row>
    <row r="29" spans="1:4" ht="16.5">
      <c r="A29" s="10" t="s">
        <v>120</v>
      </c>
      <c r="B29" s="11" t="s">
        <v>24</v>
      </c>
      <c r="C29" s="43">
        <v>0.8</v>
      </c>
      <c r="D29" s="1"/>
    </row>
    <row r="30" spans="1:4" ht="47.25">
      <c r="A30" s="10" t="s">
        <v>121</v>
      </c>
      <c r="B30" s="11" t="s">
        <v>25</v>
      </c>
      <c r="C30" s="43">
        <v>0.8</v>
      </c>
      <c r="D30" s="1"/>
    </row>
    <row r="31" spans="1:4" ht="78.75">
      <c r="A31" s="10" t="s">
        <v>122</v>
      </c>
      <c r="B31" s="11" t="s">
        <v>26</v>
      </c>
      <c r="C31" s="43">
        <v>0.8</v>
      </c>
      <c r="D31" s="1"/>
    </row>
    <row r="32" spans="1:4" ht="78.75">
      <c r="A32" s="10" t="s">
        <v>27</v>
      </c>
      <c r="B32" s="11" t="s">
        <v>26</v>
      </c>
      <c r="C32" s="43">
        <v>0.8</v>
      </c>
      <c r="D32" s="1"/>
    </row>
    <row r="33" spans="1:4" ht="47.25">
      <c r="A33" s="10" t="s">
        <v>123</v>
      </c>
      <c r="B33" s="11" t="s">
        <v>28</v>
      </c>
      <c r="C33" s="43">
        <v>190.4</v>
      </c>
      <c r="D33" s="1"/>
    </row>
    <row r="34" spans="1:4" ht="94.5">
      <c r="A34" s="10" t="s">
        <v>124</v>
      </c>
      <c r="B34" s="11" t="s">
        <v>29</v>
      </c>
      <c r="C34" s="43">
        <v>190.4</v>
      </c>
      <c r="D34" s="1"/>
    </row>
    <row r="35" spans="1:4" ht="94.5">
      <c r="A35" s="10" t="s">
        <v>125</v>
      </c>
      <c r="B35" s="11" t="s">
        <v>30</v>
      </c>
      <c r="C35" s="43">
        <v>190.4</v>
      </c>
      <c r="D35" s="1"/>
    </row>
    <row r="36" spans="1:4" ht="94.5">
      <c r="A36" s="10" t="s">
        <v>32</v>
      </c>
      <c r="B36" s="11" t="s">
        <v>31</v>
      </c>
      <c r="C36" s="43">
        <v>190.4</v>
      </c>
      <c r="D36" s="1"/>
    </row>
    <row r="37" spans="1:4" s="13" customFormat="1" ht="17.25">
      <c r="A37" s="8" t="s">
        <v>126</v>
      </c>
      <c r="B37" s="9" t="s">
        <v>33</v>
      </c>
      <c r="C37" s="42">
        <v>14987.7</v>
      </c>
      <c r="D37" s="12"/>
    </row>
    <row r="38" spans="1:4" ht="47.25">
      <c r="A38" s="10" t="s">
        <v>127</v>
      </c>
      <c r="B38" s="11" t="s">
        <v>34</v>
      </c>
      <c r="C38" s="43">
        <v>14987.7</v>
      </c>
      <c r="D38" s="1"/>
    </row>
    <row r="39" spans="1:4" ht="31.5">
      <c r="A39" s="10" t="s">
        <v>128</v>
      </c>
      <c r="B39" s="11" t="s">
        <v>35</v>
      </c>
      <c r="C39" s="43">
        <v>551.29999999999995</v>
      </c>
      <c r="D39" s="1"/>
    </row>
    <row r="40" spans="1:4" ht="16.5">
      <c r="A40" s="10" t="s">
        <v>129</v>
      </c>
      <c r="B40" s="11" t="s">
        <v>36</v>
      </c>
      <c r="C40" s="43">
        <v>551.29999999999995</v>
      </c>
      <c r="D40" s="1"/>
    </row>
    <row r="41" spans="1:4" ht="47.25">
      <c r="A41" s="10" t="s">
        <v>38</v>
      </c>
      <c r="B41" s="11" t="s">
        <v>37</v>
      </c>
      <c r="C41" s="43">
        <v>551.29999999999995</v>
      </c>
      <c r="D41" s="1"/>
    </row>
    <row r="42" spans="1:4" ht="31.5">
      <c r="A42" s="10" t="s">
        <v>130</v>
      </c>
      <c r="B42" s="11" t="s">
        <v>39</v>
      </c>
      <c r="C42" s="43">
        <v>283.60000000000002</v>
      </c>
      <c r="D42" s="1"/>
    </row>
    <row r="43" spans="1:4" ht="47.25">
      <c r="A43" s="10" t="s">
        <v>131</v>
      </c>
      <c r="B43" s="11" t="s">
        <v>40</v>
      </c>
      <c r="C43" s="43">
        <v>218.7</v>
      </c>
      <c r="D43" s="1"/>
    </row>
    <row r="44" spans="1:4" ht="47.25">
      <c r="A44" s="10" t="s">
        <v>42</v>
      </c>
      <c r="B44" s="11" t="s">
        <v>41</v>
      </c>
      <c r="C44" s="43">
        <v>218.7</v>
      </c>
      <c r="D44" s="1"/>
    </row>
    <row r="45" spans="1:4" ht="47.25">
      <c r="A45" s="10" t="s">
        <v>132</v>
      </c>
      <c r="B45" s="11" t="s">
        <v>43</v>
      </c>
      <c r="C45" s="43">
        <v>64.900000000000006</v>
      </c>
      <c r="D45" s="1"/>
    </row>
    <row r="46" spans="1:4" ht="63">
      <c r="A46" s="10" t="s">
        <v>45</v>
      </c>
      <c r="B46" s="11" t="s">
        <v>44</v>
      </c>
      <c r="C46" s="43">
        <v>64.900000000000006</v>
      </c>
      <c r="D46" s="1"/>
    </row>
    <row r="47" spans="1:4" ht="16.5">
      <c r="A47" s="10" t="s">
        <v>133</v>
      </c>
      <c r="B47" s="11" t="s">
        <v>46</v>
      </c>
      <c r="C47" s="43">
        <v>14152.8</v>
      </c>
      <c r="D47" s="1"/>
    </row>
    <row r="48" spans="1:4" ht="63">
      <c r="A48" s="10" t="s">
        <v>134</v>
      </c>
      <c r="B48" s="11" t="s">
        <v>47</v>
      </c>
      <c r="C48" s="43">
        <v>359.3</v>
      </c>
      <c r="D48" s="1"/>
    </row>
    <row r="49" spans="1:4" ht="78.75">
      <c r="A49" s="10" t="s">
        <v>49</v>
      </c>
      <c r="B49" s="11" t="s">
        <v>48</v>
      </c>
      <c r="C49" s="43">
        <v>359.3</v>
      </c>
      <c r="D49" s="1"/>
    </row>
    <row r="50" spans="1:4" ht="31.5">
      <c r="A50" s="10" t="s">
        <v>135</v>
      </c>
      <c r="B50" s="11" t="s">
        <v>50</v>
      </c>
      <c r="C50" s="43">
        <v>13793.5</v>
      </c>
      <c r="D50" s="1"/>
    </row>
    <row r="51" spans="1:4" ht="31.5">
      <c r="A51" s="10" t="s">
        <v>52</v>
      </c>
      <c r="B51" s="11" t="s">
        <v>51</v>
      </c>
      <c r="C51" s="43">
        <v>13793.5</v>
      </c>
      <c r="D51" s="1"/>
    </row>
    <row r="52" spans="1:4" ht="15" customHeight="1">
      <c r="A52" s="14"/>
      <c r="B52" s="14"/>
      <c r="C52" s="14"/>
      <c r="D52" s="14"/>
    </row>
  </sheetData>
  <mergeCells count="4">
    <mergeCell ref="A5:C5"/>
    <mergeCell ref="A1:C1"/>
    <mergeCell ref="A2:C2"/>
    <mergeCell ref="A3:C3"/>
  </mergeCells>
  <pageMargins left="0.70866141732283472" right="0.31496062992125984" top="0.39370078740157483" bottom="0.39370078740157483" header="0.51181102362204722" footer="0.51181102362204722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Normal="100" zoomScaleSheetLayoutView="100" workbookViewId="0">
      <selection activeCell="G19" sqref="G19"/>
    </sheetView>
  </sheetViews>
  <sheetFormatPr defaultRowHeight="15"/>
  <cols>
    <col min="1" max="1" width="79.140625" style="22" customWidth="1"/>
    <col min="2" max="4" width="7" style="22" customWidth="1"/>
    <col min="5" max="5" width="17.140625" style="22" customWidth="1"/>
    <col min="6" max="6" width="7" style="22" customWidth="1"/>
    <col min="7" max="7" width="19.28515625" style="22" customWidth="1"/>
    <col min="8" max="8" width="15.5703125" style="22" customWidth="1"/>
    <col min="9" max="16384" width="9.140625" style="22"/>
  </cols>
  <sheetData>
    <row r="1" spans="1:8" s="64" customFormat="1" ht="12.75">
      <c r="A1" s="63" t="s">
        <v>186</v>
      </c>
      <c r="B1" s="63"/>
      <c r="C1" s="63"/>
      <c r="D1" s="65"/>
      <c r="E1" s="65"/>
      <c r="F1" s="65"/>
      <c r="G1" s="65"/>
    </row>
    <row r="2" spans="1:8" s="64" customFormat="1" ht="12.75">
      <c r="A2" s="63" t="s">
        <v>184</v>
      </c>
      <c r="B2" s="63"/>
      <c r="C2" s="63"/>
      <c r="D2" s="65"/>
      <c r="E2" s="65"/>
      <c r="F2" s="65"/>
      <c r="G2" s="65"/>
    </row>
    <row r="3" spans="1:8" s="64" customFormat="1" ht="12.75">
      <c r="A3" s="63" t="s">
        <v>185</v>
      </c>
      <c r="B3" s="63"/>
      <c r="C3" s="63"/>
      <c r="D3" s="65"/>
      <c r="E3" s="65"/>
      <c r="F3" s="65"/>
      <c r="G3" s="65"/>
    </row>
    <row r="5" spans="1:8" s="27" customFormat="1" ht="47.25" customHeight="1">
      <c r="A5" s="32" t="s">
        <v>165</v>
      </c>
      <c r="B5" s="32"/>
      <c r="C5" s="32"/>
      <c r="D5" s="32"/>
      <c r="E5" s="32"/>
      <c r="F5" s="32"/>
      <c r="G5" s="32"/>
    </row>
    <row r="6" spans="1:8">
      <c r="G6" s="31" t="s">
        <v>166</v>
      </c>
    </row>
    <row r="7" spans="1:8" s="23" customFormat="1" ht="52.5">
      <c r="A7" s="24" t="s">
        <v>159</v>
      </c>
      <c r="B7" s="25" t="s">
        <v>160</v>
      </c>
      <c r="C7" s="25" t="s">
        <v>161</v>
      </c>
      <c r="D7" s="25" t="s">
        <v>162</v>
      </c>
      <c r="E7" s="24" t="s">
        <v>163</v>
      </c>
      <c r="F7" s="25" t="s">
        <v>164</v>
      </c>
      <c r="G7" s="24" t="s">
        <v>106</v>
      </c>
    </row>
    <row r="8" spans="1:8" s="27" customFormat="1" ht="16.5">
      <c r="A8" s="17" t="s">
        <v>136</v>
      </c>
      <c r="B8" s="3"/>
      <c r="C8" s="3"/>
      <c r="D8" s="3"/>
      <c r="E8" s="3"/>
      <c r="F8" s="3"/>
      <c r="G8" s="37">
        <f>SUM(G9+G31+G35+G45+G49+G59)</f>
        <v>21766.900000000005</v>
      </c>
      <c r="H8" s="26"/>
    </row>
    <row r="9" spans="1:8" s="29" customFormat="1" ht="17.25">
      <c r="A9" s="19" t="s">
        <v>53</v>
      </c>
      <c r="B9" s="18" t="s">
        <v>137</v>
      </c>
      <c r="C9" s="18" t="s">
        <v>138</v>
      </c>
      <c r="D9" s="18"/>
      <c r="E9" s="18"/>
      <c r="F9" s="18"/>
      <c r="G9" s="38">
        <f>SUM(G10+G13+G20+G23+G26)</f>
        <v>15207.800000000001</v>
      </c>
      <c r="H9" s="28"/>
    </row>
    <row r="10" spans="1:8" ht="31.5">
      <c r="A10" s="16" t="s">
        <v>54</v>
      </c>
      <c r="B10" s="15" t="s">
        <v>137</v>
      </c>
      <c r="C10" s="15" t="s">
        <v>138</v>
      </c>
      <c r="D10" s="15" t="s">
        <v>139</v>
      </c>
      <c r="E10" s="15"/>
      <c r="F10" s="15"/>
      <c r="G10" s="39">
        <f>SUM(G11)</f>
        <v>2858.7</v>
      </c>
      <c r="H10" s="30"/>
    </row>
    <row r="11" spans="1:8" ht="31.5">
      <c r="A11" s="16" t="s">
        <v>55</v>
      </c>
      <c r="B11" s="15" t="s">
        <v>137</v>
      </c>
      <c r="C11" s="15" t="s">
        <v>138</v>
      </c>
      <c r="D11" s="15" t="s">
        <v>139</v>
      </c>
      <c r="E11" s="15" t="s">
        <v>147</v>
      </c>
      <c r="F11" s="15"/>
      <c r="G11" s="39">
        <f>SUM(G12)</f>
        <v>2858.7</v>
      </c>
      <c r="H11" s="30"/>
    </row>
    <row r="12" spans="1:8" ht="47.25">
      <c r="A12" s="16" t="s">
        <v>56</v>
      </c>
      <c r="B12" s="15" t="s">
        <v>137</v>
      </c>
      <c r="C12" s="15" t="s">
        <v>138</v>
      </c>
      <c r="D12" s="15" t="s">
        <v>139</v>
      </c>
      <c r="E12" s="15" t="s">
        <v>147</v>
      </c>
      <c r="F12" s="15">
        <v>100</v>
      </c>
      <c r="G12" s="39">
        <v>2858.7</v>
      </c>
      <c r="H12" s="30"/>
    </row>
    <row r="13" spans="1:8" ht="47.25">
      <c r="A13" s="16" t="s">
        <v>57</v>
      </c>
      <c r="B13" s="15" t="s">
        <v>137</v>
      </c>
      <c r="C13" s="15" t="s">
        <v>138</v>
      </c>
      <c r="D13" s="15" t="s">
        <v>141</v>
      </c>
      <c r="E13" s="15"/>
      <c r="F13" s="15"/>
      <c r="G13" s="39">
        <f>SUM(G14+G16)</f>
        <v>11649.3</v>
      </c>
      <c r="H13" s="30"/>
    </row>
    <row r="14" spans="1:8" ht="47.25">
      <c r="A14" s="16" t="s">
        <v>58</v>
      </c>
      <c r="B14" s="15" t="s">
        <v>137</v>
      </c>
      <c r="C14" s="15" t="s">
        <v>138</v>
      </c>
      <c r="D14" s="15" t="s">
        <v>141</v>
      </c>
      <c r="E14" s="15" t="s">
        <v>148</v>
      </c>
      <c r="F14" s="15"/>
      <c r="G14" s="39">
        <f>SUM(G15)</f>
        <v>5037</v>
      </c>
      <c r="H14" s="30"/>
    </row>
    <row r="15" spans="1:8" ht="31.5">
      <c r="A15" s="16" t="s">
        <v>59</v>
      </c>
      <c r="B15" s="15" t="s">
        <v>137</v>
      </c>
      <c r="C15" s="15" t="s">
        <v>138</v>
      </c>
      <c r="D15" s="15" t="s">
        <v>141</v>
      </c>
      <c r="E15" s="15" t="s">
        <v>148</v>
      </c>
      <c r="F15" s="15">
        <v>200</v>
      </c>
      <c r="G15" s="39">
        <v>5037</v>
      </c>
      <c r="H15" s="30"/>
    </row>
    <row r="16" spans="1:8" ht="31.5">
      <c r="A16" s="16" t="s">
        <v>55</v>
      </c>
      <c r="B16" s="15" t="s">
        <v>137</v>
      </c>
      <c r="C16" s="15" t="s">
        <v>138</v>
      </c>
      <c r="D16" s="15" t="s">
        <v>141</v>
      </c>
      <c r="E16" s="15" t="s">
        <v>149</v>
      </c>
      <c r="F16" s="15"/>
      <c r="G16" s="39">
        <f>SUM(G17:G19)</f>
        <v>6612.3</v>
      </c>
      <c r="H16" s="30"/>
    </row>
    <row r="17" spans="1:8" ht="47.25">
      <c r="A17" s="16" t="s">
        <v>56</v>
      </c>
      <c r="B17" s="15" t="s">
        <v>137</v>
      </c>
      <c r="C17" s="15" t="s">
        <v>138</v>
      </c>
      <c r="D17" s="15" t="s">
        <v>141</v>
      </c>
      <c r="E17" s="15" t="s">
        <v>149</v>
      </c>
      <c r="F17" s="15">
        <v>100</v>
      </c>
      <c r="G17" s="39">
        <v>6162.3</v>
      </c>
      <c r="H17" s="30"/>
    </row>
    <row r="18" spans="1:8" ht="31.5">
      <c r="A18" s="16" t="s">
        <v>59</v>
      </c>
      <c r="B18" s="15" t="s">
        <v>137</v>
      </c>
      <c r="C18" s="15" t="s">
        <v>138</v>
      </c>
      <c r="D18" s="15" t="s">
        <v>141</v>
      </c>
      <c r="E18" s="15" t="s">
        <v>149</v>
      </c>
      <c r="F18" s="15">
        <v>200</v>
      </c>
      <c r="G18" s="39">
        <v>423.8</v>
      </c>
      <c r="H18" s="30"/>
    </row>
    <row r="19" spans="1:8" ht="16.5">
      <c r="A19" s="16" t="s">
        <v>60</v>
      </c>
      <c r="B19" s="15" t="s">
        <v>137</v>
      </c>
      <c r="C19" s="15" t="s">
        <v>138</v>
      </c>
      <c r="D19" s="15" t="s">
        <v>141</v>
      </c>
      <c r="E19" s="15" t="s">
        <v>149</v>
      </c>
      <c r="F19" s="15">
        <v>800</v>
      </c>
      <c r="G19" s="39">
        <v>26.2</v>
      </c>
      <c r="H19" s="30"/>
    </row>
    <row r="20" spans="1:8" ht="31.5">
      <c r="A20" s="16" t="s">
        <v>61</v>
      </c>
      <c r="B20" s="15" t="s">
        <v>137</v>
      </c>
      <c r="C20" s="15" t="s">
        <v>138</v>
      </c>
      <c r="D20" s="15" t="s">
        <v>143</v>
      </c>
      <c r="E20" s="15"/>
      <c r="F20" s="15"/>
      <c r="G20" s="39">
        <f>SUM(G21)</f>
        <v>528.20000000000005</v>
      </c>
      <c r="H20" s="30"/>
    </row>
    <row r="21" spans="1:8" ht="78.75">
      <c r="A21" s="16" t="s">
        <v>62</v>
      </c>
      <c r="B21" s="15" t="s">
        <v>137</v>
      </c>
      <c r="C21" s="15" t="s">
        <v>138</v>
      </c>
      <c r="D21" s="15" t="s">
        <v>143</v>
      </c>
      <c r="E21" s="15" t="s">
        <v>150</v>
      </c>
      <c r="F21" s="15"/>
      <c r="G21" s="39">
        <f>SUM(G22)</f>
        <v>528.20000000000005</v>
      </c>
      <c r="H21" s="30"/>
    </row>
    <row r="22" spans="1:8" ht="16.5">
      <c r="A22" s="16" t="s">
        <v>63</v>
      </c>
      <c r="B22" s="15" t="s">
        <v>137</v>
      </c>
      <c r="C22" s="15" t="s">
        <v>138</v>
      </c>
      <c r="D22" s="15" t="s">
        <v>143</v>
      </c>
      <c r="E22" s="15" t="s">
        <v>150</v>
      </c>
      <c r="F22" s="15">
        <v>500</v>
      </c>
      <c r="G22" s="39">
        <v>528.20000000000005</v>
      </c>
      <c r="H22" s="30"/>
    </row>
    <row r="23" spans="1:8" ht="16.5">
      <c r="A23" s="16" t="s">
        <v>64</v>
      </c>
      <c r="B23" s="15" t="s">
        <v>137</v>
      </c>
      <c r="C23" s="15" t="s">
        <v>138</v>
      </c>
      <c r="D23" s="15">
        <v>11</v>
      </c>
      <c r="E23" s="15"/>
      <c r="F23" s="15"/>
      <c r="G23" s="39">
        <f>SUM(G24)</f>
        <v>100</v>
      </c>
      <c r="H23" s="30"/>
    </row>
    <row r="24" spans="1:8" ht="16.5">
      <c r="A24" s="16" t="s">
        <v>65</v>
      </c>
      <c r="B24" s="15" t="s">
        <v>137</v>
      </c>
      <c r="C24" s="15" t="s">
        <v>138</v>
      </c>
      <c r="D24" s="15">
        <v>11</v>
      </c>
      <c r="E24" s="15" t="s">
        <v>151</v>
      </c>
      <c r="F24" s="15"/>
      <c r="G24" s="39">
        <f>SUM(G25)</f>
        <v>100</v>
      </c>
      <c r="H24" s="30"/>
    </row>
    <row r="25" spans="1:8" ht="16.5">
      <c r="A25" s="16" t="s">
        <v>60</v>
      </c>
      <c r="B25" s="15" t="s">
        <v>137</v>
      </c>
      <c r="C25" s="15" t="s">
        <v>138</v>
      </c>
      <c r="D25" s="15">
        <v>11</v>
      </c>
      <c r="E25" s="15" t="s">
        <v>151</v>
      </c>
      <c r="F25" s="15">
        <v>800</v>
      </c>
      <c r="G25" s="39">
        <v>100</v>
      </c>
      <c r="H25" s="30"/>
    </row>
    <row r="26" spans="1:8" ht="16.5">
      <c r="A26" s="16" t="s">
        <v>66</v>
      </c>
      <c r="B26" s="15" t="s">
        <v>137</v>
      </c>
      <c r="C26" s="15" t="s">
        <v>138</v>
      </c>
      <c r="D26" s="15">
        <v>13</v>
      </c>
      <c r="E26" s="15"/>
      <c r="F26" s="15"/>
      <c r="G26" s="39">
        <f>SUM(G27+G29)</f>
        <v>71.599999999999994</v>
      </c>
      <c r="H26" s="30"/>
    </row>
    <row r="27" spans="1:8" ht="47.25">
      <c r="A27" s="16" t="s">
        <v>67</v>
      </c>
      <c r="B27" s="15" t="s">
        <v>137</v>
      </c>
      <c r="C27" s="15" t="s">
        <v>138</v>
      </c>
      <c r="D27" s="15">
        <v>13</v>
      </c>
      <c r="E27" s="15" t="s">
        <v>152</v>
      </c>
      <c r="F27" s="15"/>
      <c r="G27" s="39">
        <f>SUM(G28)</f>
        <v>37.1</v>
      </c>
      <c r="H27" s="30"/>
    </row>
    <row r="28" spans="1:8" ht="31.5">
      <c r="A28" s="16" t="s">
        <v>59</v>
      </c>
      <c r="B28" s="15" t="s">
        <v>137</v>
      </c>
      <c r="C28" s="15" t="s">
        <v>138</v>
      </c>
      <c r="D28" s="15">
        <v>13</v>
      </c>
      <c r="E28" s="15" t="s">
        <v>152</v>
      </c>
      <c r="F28" s="15">
        <v>200</v>
      </c>
      <c r="G28" s="39">
        <v>37.1</v>
      </c>
      <c r="H28" s="30"/>
    </row>
    <row r="29" spans="1:8" ht="47.25">
      <c r="A29" s="16" t="s">
        <v>68</v>
      </c>
      <c r="B29" s="15" t="s">
        <v>137</v>
      </c>
      <c r="C29" s="15" t="s">
        <v>138</v>
      </c>
      <c r="D29" s="15">
        <v>13</v>
      </c>
      <c r="E29" s="15" t="s">
        <v>153</v>
      </c>
      <c r="F29" s="15"/>
      <c r="G29" s="39">
        <f>SUM(G30)</f>
        <v>34.5</v>
      </c>
      <c r="H29" s="30"/>
    </row>
    <row r="30" spans="1:8" ht="31.5">
      <c r="A30" s="16" t="s">
        <v>59</v>
      </c>
      <c r="B30" s="15" t="s">
        <v>137</v>
      </c>
      <c r="C30" s="15" t="s">
        <v>138</v>
      </c>
      <c r="D30" s="15">
        <v>13</v>
      </c>
      <c r="E30" s="15" t="s">
        <v>153</v>
      </c>
      <c r="F30" s="15">
        <v>200</v>
      </c>
      <c r="G30" s="39">
        <v>34.5</v>
      </c>
      <c r="H30" s="30"/>
    </row>
    <row r="31" spans="1:8" s="29" customFormat="1" ht="17.25">
      <c r="A31" s="19" t="s">
        <v>69</v>
      </c>
      <c r="B31" s="18" t="s">
        <v>137</v>
      </c>
      <c r="C31" s="18" t="s">
        <v>139</v>
      </c>
      <c r="D31" s="18"/>
      <c r="E31" s="18"/>
      <c r="F31" s="18"/>
      <c r="G31" s="38">
        <f>SUM(G32)</f>
        <v>64.900000000000006</v>
      </c>
      <c r="H31" s="28"/>
    </row>
    <row r="32" spans="1:8" ht="16.5">
      <c r="A32" s="16" t="s">
        <v>70</v>
      </c>
      <c r="B32" s="15" t="s">
        <v>137</v>
      </c>
      <c r="C32" s="15" t="s">
        <v>139</v>
      </c>
      <c r="D32" s="15" t="s">
        <v>140</v>
      </c>
      <c r="E32" s="15"/>
      <c r="F32" s="15"/>
      <c r="G32" s="39">
        <f>SUM(G33)</f>
        <v>64.900000000000006</v>
      </c>
      <c r="H32" s="30"/>
    </row>
    <row r="33" spans="1:8" ht="31.5">
      <c r="A33" s="16" t="s">
        <v>71</v>
      </c>
      <c r="B33" s="15" t="s">
        <v>137</v>
      </c>
      <c r="C33" s="15" t="s">
        <v>139</v>
      </c>
      <c r="D33" s="15" t="s">
        <v>140</v>
      </c>
      <c r="E33" s="15" t="s">
        <v>154</v>
      </c>
      <c r="F33" s="15"/>
      <c r="G33" s="39">
        <f>SUM(G34)</f>
        <v>64.900000000000006</v>
      </c>
      <c r="H33" s="30"/>
    </row>
    <row r="34" spans="1:8" ht="47.25">
      <c r="A34" s="16" t="s">
        <v>56</v>
      </c>
      <c r="B34" s="15" t="s">
        <v>137</v>
      </c>
      <c r="C34" s="15" t="s">
        <v>139</v>
      </c>
      <c r="D34" s="15" t="s">
        <v>140</v>
      </c>
      <c r="E34" s="15" t="s">
        <v>154</v>
      </c>
      <c r="F34" s="15">
        <v>100</v>
      </c>
      <c r="G34" s="39">
        <v>64.900000000000006</v>
      </c>
      <c r="H34" s="30"/>
    </row>
    <row r="35" spans="1:8" s="29" customFormat="1" ht="32.25">
      <c r="A35" s="19" t="s">
        <v>72</v>
      </c>
      <c r="B35" s="18" t="s">
        <v>137</v>
      </c>
      <c r="C35" s="18" t="s">
        <v>140</v>
      </c>
      <c r="D35" s="18"/>
      <c r="E35" s="18"/>
      <c r="F35" s="18"/>
      <c r="G35" s="38">
        <f>SUM(G36+G39+G42)</f>
        <v>1851.6999999999998</v>
      </c>
      <c r="H35" s="28"/>
    </row>
    <row r="36" spans="1:8" ht="16.5">
      <c r="A36" s="16" t="s">
        <v>73</v>
      </c>
      <c r="B36" s="15" t="s">
        <v>137</v>
      </c>
      <c r="C36" s="15" t="s">
        <v>140</v>
      </c>
      <c r="D36" s="15" t="s">
        <v>145</v>
      </c>
      <c r="E36" s="15"/>
      <c r="F36" s="15"/>
      <c r="G36" s="39">
        <f>SUM(G37)</f>
        <v>1811.6</v>
      </c>
      <c r="H36" s="30"/>
    </row>
    <row r="37" spans="1:8" ht="47.25">
      <c r="A37" s="16" t="s">
        <v>74</v>
      </c>
      <c r="B37" s="15" t="s">
        <v>137</v>
      </c>
      <c r="C37" s="15" t="s">
        <v>140</v>
      </c>
      <c r="D37" s="15" t="s">
        <v>145</v>
      </c>
      <c r="E37" s="15" t="s">
        <v>155</v>
      </c>
      <c r="F37" s="15"/>
      <c r="G37" s="39">
        <f>SUM(G38)</f>
        <v>1811.6</v>
      </c>
      <c r="H37" s="30"/>
    </row>
    <row r="38" spans="1:8" ht="31.5">
      <c r="A38" s="16" t="s">
        <v>59</v>
      </c>
      <c r="B38" s="15" t="s">
        <v>137</v>
      </c>
      <c r="C38" s="15" t="s">
        <v>140</v>
      </c>
      <c r="D38" s="15" t="s">
        <v>145</v>
      </c>
      <c r="E38" s="15" t="s">
        <v>155</v>
      </c>
      <c r="F38" s="15">
        <v>200</v>
      </c>
      <c r="G38" s="39">
        <v>1811.6</v>
      </c>
      <c r="H38" s="30"/>
    </row>
    <row r="39" spans="1:8" ht="31.5">
      <c r="A39" s="16" t="s">
        <v>75</v>
      </c>
      <c r="B39" s="15" t="s">
        <v>137</v>
      </c>
      <c r="C39" s="15" t="s">
        <v>140</v>
      </c>
      <c r="D39" s="15">
        <v>10</v>
      </c>
      <c r="E39" s="15"/>
      <c r="F39" s="15"/>
      <c r="G39" s="39">
        <f>SUM(G40)</f>
        <v>27.5</v>
      </c>
      <c r="H39" s="30"/>
    </row>
    <row r="40" spans="1:8" ht="47.25">
      <c r="A40" s="16" t="s">
        <v>74</v>
      </c>
      <c r="B40" s="15" t="s">
        <v>137</v>
      </c>
      <c r="C40" s="15" t="s">
        <v>140</v>
      </c>
      <c r="D40" s="15">
        <v>10</v>
      </c>
      <c r="E40" s="15" t="s">
        <v>155</v>
      </c>
      <c r="F40" s="15"/>
      <c r="G40" s="39">
        <f>SUM(G41)</f>
        <v>27.5</v>
      </c>
      <c r="H40" s="30"/>
    </row>
    <row r="41" spans="1:8" ht="31.5">
      <c r="A41" s="16" t="s">
        <v>59</v>
      </c>
      <c r="B41" s="15" t="s">
        <v>137</v>
      </c>
      <c r="C41" s="15" t="s">
        <v>140</v>
      </c>
      <c r="D41" s="15">
        <v>10</v>
      </c>
      <c r="E41" s="15" t="s">
        <v>155</v>
      </c>
      <c r="F41" s="15">
        <v>200</v>
      </c>
      <c r="G41" s="39">
        <v>27.5</v>
      </c>
      <c r="H41" s="30"/>
    </row>
    <row r="42" spans="1:8" ht="31.5">
      <c r="A42" s="16" t="s">
        <v>76</v>
      </c>
      <c r="B42" s="15" t="s">
        <v>137</v>
      </c>
      <c r="C42" s="15" t="s">
        <v>140</v>
      </c>
      <c r="D42" s="15">
        <v>14</v>
      </c>
      <c r="E42" s="15"/>
      <c r="F42" s="15"/>
      <c r="G42" s="39">
        <f>SUM(G43)</f>
        <v>12.6</v>
      </c>
      <c r="H42" s="30"/>
    </row>
    <row r="43" spans="1:8" ht="47.25">
      <c r="A43" s="16" t="s">
        <v>74</v>
      </c>
      <c r="B43" s="15" t="s">
        <v>137</v>
      </c>
      <c r="C43" s="15" t="s">
        <v>140</v>
      </c>
      <c r="D43" s="15">
        <v>14</v>
      </c>
      <c r="E43" s="15" t="s">
        <v>155</v>
      </c>
      <c r="F43" s="15"/>
      <c r="G43" s="39">
        <f>SUM(G44)</f>
        <v>12.6</v>
      </c>
      <c r="H43" s="30"/>
    </row>
    <row r="44" spans="1:8" ht="31.5">
      <c r="A44" s="16" t="s">
        <v>59</v>
      </c>
      <c r="B44" s="15" t="s">
        <v>137</v>
      </c>
      <c r="C44" s="15" t="s">
        <v>140</v>
      </c>
      <c r="D44" s="15">
        <v>14</v>
      </c>
      <c r="E44" s="15" t="s">
        <v>155</v>
      </c>
      <c r="F44" s="15">
        <v>200</v>
      </c>
      <c r="G44" s="39">
        <v>12.6</v>
      </c>
      <c r="H44" s="30"/>
    </row>
    <row r="45" spans="1:8" s="29" customFormat="1" ht="17.25">
      <c r="A45" s="19" t="s">
        <v>77</v>
      </c>
      <c r="B45" s="18" t="s">
        <v>137</v>
      </c>
      <c r="C45" s="18" t="s">
        <v>141</v>
      </c>
      <c r="D45" s="18"/>
      <c r="E45" s="18"/>
      <c r="F45" s="18"/>
      <c r="G45" s="38">
        <f>SUM(G46)</f>
        <v>74.400000000000006</v>
      </c>
      <c r="H45" s="28"/>
    </row>
    <row r="46" spans="1:8" ht="16.5">
      <c r="A46" s="16" t="s">
        <v>78</v>
      </c>
      <c r="B46" s="15" t="s">
        <v>137</v>
      </c>
      <c r="C46" s="15" t="s">
        <v>141</v>
      </c>
      <c r="D46" s="15" t="s">
        <v>144</v>
      </c>
      <c r="E46" s="15"/>
      <c r="F46" s="15"/>
      <c r="G46" s="39">
        <f>SUM(G47)</f>
        <v>74.400000000000006</v>
      </c>
      <c r="H46" s="30"/>
    </row>
    <row r="47" spans="1:8" ht="47.25">
      <c r="A47" s="16" t="s">
        <v>67</v>
      </c>
      <c r="B47" s="15" t="s">
        <v>137</v>
      </c>
      <c r="C47" s="15" t="s">
        <v>141</v>
      </c>
      <c r="D47" s="15" t="s">
        <v>145</v>
      </c>
      <c r="E47" s="15" t="s">
        <v>152</v>
      </c>
      <c r="F47" s="15"/>
      <c r="G47" s="39">
        <f>SUM(G48)</f>
        <v>74.400000000000006</v>
      </c>
      <c r="H47" s="30"/>
    </row>
    <row r="48" spans="1:8" ht="31.5">
      <c r="A48" s="16" t="s">
        <v>59</v>
      </c>
      <c r="B48" s="15" t="s">
        <v>137</v>
      </c>
      <c r="C48" s="15" t="s">
        <v>141</v>
      </c>
      <c r="D48" s="15" t="s">
        <v>146</v>
      </c>
      <c r="E48" s="15" t="s">
        <v>152</v>
      </c>
      <c r="F48" s="15">
        <v>200</v>
      </c>
      <c r="G48" s="39">
        <v>74.400000000000006</v>
      </c>
      <c r="H48" s="30"/>
    </row>
    <row r="49" spans="1:8" s="29" customFormat="1" ht="17.25">
      <c r="A49" s="19" t="s">
        <v>79</v>
      </c>
      <c r="B49" s="18" t="s">
        <v>137</v>
      </c>
      <c r="C49" s="18" t="s">
        <v>142</v>
      </c>
      <c r="D49" s="18"/>
      <c r="E49" s="18"/>
      <c r="F49" s="18"/>
      <c r="G49" s="38">
        <f>SUM(G50+G53+G56)</f>
        <v>2809.2</v>
      </c>
      <c r="H49" s="28"/>
    </row>
    <row r="50" spans="1:8" ht="16.5">
      <c r="A50" s="16" t="s">
        <v>80</v>
      </c>
      <c r="B50" s="15" t="s">
        <v>137</v>
      </c>
      <c r="C50" s="15" t="s">
        <v>142</v>
      </c>
      <c r="D50" s="15" t="s">
        <v>139</v>
      </c>
      <c r="E50" s="15"/>
      <c r="F50" s="15"/>
      <c r="G50" s="39">
        <f>SUM(G51)</f>
        <v>250.5</v>
      </c>
      <c r="H50" s="30"/>
    </row>
    <row r="51" spans="1:8" ht="47.25">
      <c r="A51" s="16" t="s">
        <v>81</v>
      </c>
      <c r="B51" s="15" t="s">
        <v>137</v>
      </c>
      <c r="C51" s="15" t="s">
        <v>142</v>
      </c>
      <c r="D51" s="15" t="s">
        <v>139</v>
      </c>
      <c r="E51" s="15" t="s">
        <v>156</v>
      </c>
      <c r="F51" s="15"/>
      <c r="G51" s="39">
        <f>SUM(G52)</f>
        <v>250.5</v>
      </c>
      <c r="H51" s="30"/>
    </row>
    <row r="52" spans="1:8" ht="31.5">
      <c r="A52" s="16" t="s">
        <v>59</v>
      </c>
      <c r="B52" s="15" t="s">
        <v>137</v>
      </c>
      <c r="C52" s="15" t="s">
        <v>142</v>
      </c>
      <c r="D52" s="15" t="s">
        <v>139</v>
      </c>
      <c r="E52" s="15" t="s">
        <v>156</v>
      </c>
      <c r="F52" s="15">
        <v>200</v>
      </c>
      <c r="G52" s="39">
        <v>250.5</v>
      </c>
      <c r="H52" s="30"/>
    </row>
    <row r="53" spans="1:8" ht="16.5">
      <c r="A53" s="16" t="s">
        <v>82</v>
      </c>
      <c r="B53" s="15" t="s">
        <v>137</v>
      </c>
      <c r="C53" s="15" t="s">
        <v>142</v>
      </c>
      <c r="D53" s="15" t="s">
        <v>140</v>
      </c>
      <c r="E53" s="15"/>
      <c r="F53" s="15"/>
      <c r="G53" s="39">
        <f>SUM(G54)</f>
        <v>2501.6</v>
      </c>
      <c r="H53" s="30"/>
    </row>
    <row r="54" spans="1:8" ht="63">
      <c r="A54" s="16" t="s">
        <v>83</v>
      </c>
      <c r="B54" s="15" t="s">
        <v>137</v>
      </c>
      <c r="C54" s="15" t="s">
        <v>142</v>
      </c>
      <c r="D54" s="15" t="s">
        <v>140</v>
      </c>
      <c r="E54" s="15" t="s">
        <v>157</v>
      </c>
      <c r="F54" s="15"/>
      <c r="G54" s="39">
        <f>SUM(G55)</f>
        <v>2501.6</v>
      </c>
      <c r="H54" s="30"/>
    </row>
    <row r="55" spans="1:8" ht="31.5">
      <c r="A55" s="16" t="s">
        <v>59</v>
      </c>
      <c r="B55" s="15" t="s">
        <v>137</v>
      </c>
      <c r="C55" s="15" t="s">
        <v>142</v>
      </c>
      <c r="D55" s="15" t="s">
        <v>140</v>
      </c>
      <c r="E55" s="15" t="s">
        <v>157</v>
      </c>
      <c r="F55" s="15">
        <v>200</v>
      </c>
      <c r="G55" s="39">
        <v>2501.6</v>
      </c>
      <c r="H55" s="30"/>
    </row>
    <row r="56" spans="1:8" ht="16.5">
      <c r="A56" s="16" t="s">
        <v>84</v>
      </c>
      <c r="B56" s="15" t="s">
        <v>137</v>
      </c>
      <c r="C56" s="15" t="s">
        <v>142</v>
      </c>
      <c r="D56" s="15" t="s">
        <v>142</v>
      </c>
      <c r="E56" s="15"/>
      <c r="F56" s="15"/>
      <c r="G56" s="39">
        <f>SUM(G57)</f>
        <v>57.1</v>
      </c>
      <c r="H56" s="30"/>
    </row>
    <row r="57" spans="1:8" ht="16.5">
      <c r="A57" s="16" t="s">
        <v>85</v>
      </c>
      <c r="B57" s="15" t="s">
        <v>137</v>
      </c>
      <c r="C57" s="15" t="s">
        <v>142</v>
      </c>
      <c r="D57" s="15" t="s">
        <v>142</v>
      </c>
      <c r="E57" s="15" t="s">
        <v>158</v>
      </c>
      <c r="F57" s="15"/>
      <c r="G57" s="39">
        <f>SUM(G58)</f>
        <v>57.1</v>
      </c>
      <c r="H57" s="30"/>
    </row>
    <row r="58" spans="1:8" ht="31.5">
      <c r="A58" s="16" t="s">
        <v>59</v>
      </c>
      <c r="B58" s="15" t="s">
        <v>137</v>
      </c>
      <c r="C58" s="15" t="s">
        <v>142</v>
      </c>
      <c r="D58" s="15" t="s">
        <v>142</v>
      </c>
      <c r="E58" s="15" t="s">
        <v>158</v>
      </c>
      <c r="F58" s="15">
        <v>200</v>
      </c>
      <c r="G58" s="39">
        <v>57.1</v>
      </c>
      <c r="H58" s="30"/>
    </row>
    <row r="59" spans="1:8" s="29" customFormat="1" ht="17.25">
      <c r="A59" s="19" t="s">
        <v>86</v>
      </c>
      <c r="B59" s="18" t="s">
        <v>137</v>
      </c>
      <c r="C59" s="18">
        <v>10</v>
      </c>
      <c r="D59" s="18"/>
      <c r="E59" s="18"/>
      <c r="F59" s="18"/>
      <c r="G59" s="38">
        <f>SUM(G60+G63)</f>
        <v>1758.9</v>
      </c>
      <c r="H59" s="28"/>
    </row>
    <row r="60" spans="1:8" ht="16.5">
      <c r="A60" s="16" t="s">
        <v>87</v>
      </c>
      <c r="B60" s="15" t="s">
        <v>137</v>
      </c>
      <c r="C60" s="15">
        <v>10</v>
      </c>
      <c r="D60" s="15" t="s">
        <v>138</v>
      </c>
      <c r="E60" s="15"/>
      <c r="F60" s="15"/>
      <c r="G60" s="39">
        <f>SUM(G61)</f>
        <v>1554.9</v>
      </c>
      <c r="H60" s="30"/>
    </row>
    <row r="61" spans="1:8" ht="47.25">
      <c r="A61" s="16" t="s">
        <v>58</v>
      </c>
      <c r="B61" s="15" t="s">
        <v>137</v>
      </c>
      <c r="C61" s="15">
        <v>10</v>
      </c>
      <c r="D61" s="15" t="s">
        <v>138</v>
      </c>
      <c r="E61" s="15" t="s">
        <v>148</v>
      </c>
      <c r="F61" s="15"/>
      <c r="G61" s="39">
        <f>SUM(G62)</f>
        <v>1554.9</v>
      </c>
      <c r="H61" s="30"/>
    </row>
    <row r="62" spans="1:8" ht="16.5">
      <c r="A62" s="16" t="s">
        <v>88</v>
      </c>
      <c r="B62" s="15" t="s">
        <v>137</v>
      </c>
      <c r="C62" s="15">
        <v>10</v>
      </c>
      <c r="D62" s="15" t="s">
        <v>138</v>
      </c>
      <c r="E62" s="15" t="s">
        <v>148</v>
      </c>
      <c r="F62" s="15">
        <v>300</v>
      </c>
      <c r="G62" s="39">
        <v>1554.9</v>
      </c>
      <c r="H62" s="30"/>
    </row>
    <row r="63" spans="1:8" ht="16.5">
      <c r="A63" s="16" t="s">
        <v>170</v>
      </c>
      <c r="B63" s="15" t="s">
        <v>137</v>
      </c>
      <c r="C63" s="15" t="s">
        <v>146</v>
      </c>
      <c r="D63" s="15" t="s">
        <v>140</v>
      </c>
      <c r="E63" s="15"/>
      <c r="F63" s="15"/>
      <c r="G63" s="39">
        <f>SUM(G64)</f>
        <v>204</v>
      </c>
      <c r="H63" s="30"/>
    </row>
    <row r="64" spans="1:8" s="2" customFormat="1" ht="47.25">
      <c r="A64" s="16" t="s">
        <v>168</v>
      </c>
      <c r="B64" s="15" t="s">
        <v>137</v>
      </c>
      <c r="C64" s="15">
        <v>10</v>
      </c>
      <c r="D64" s="33" t="s">
        <v>140</v>
      </c>
      <c r="E64" s="34" t="s">
        <v>169</v>
      </c>
      <c r="F64" s="34"/>
      <c r="G64" s="40">
        <f>SUM(G65)</f>
        <v>204</v>
      </c>
      <c r="H64" s="14"/>
    </row>
    <row r="65" spans="1:7" s="2" customFormat="1" ht="16.5">
      <c r="A65" s="16" t="s">
        <v>88</v>
      </c>
      <c r="B65" s="15" t="s">
        <v>137</v>
      </c>
      <c r="C65" s="15">
        <v>10</v>
      </c>
      <c r="D65" s="35" t="s">
        <v>140</v>
      </c>
      <c r="E65" s="34" t="s">
        <v>169</v>
      </c>
      <c r="F65" s="36">
        <v>300</v>
      </c>
      <c r="G65" s="41">
        <v>204</v>
      </c>
    </row>
  </sheetData>
  <mergeCells count="4">
    <mergeCell ref="A5:G5"/>
    <mergeCell ref="A1:G1"/>
    <mergeCell ref="A2:G2"/>
    <mergeCell ref="A3:G3"/>
  </mergeCells>
  <pageMargins left="0.70866141732283472" right="0.31496062992125984" top="0.39370078740157483" bottom="0.39370078740157483" header="0" footer="0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opLeftCell="A16" zoomScaleNormal="100" zoomScaleSheetLayoutView="100" workbookViewId="0">
      <selection activeCell="D12" sqref="D12"/>
    </sheetView>
  </sheetViews>
  <sheetFormatPr defaultRowHeight="15"/>
  <cols>
    <col min="1" max="1" width="82.28515625" style="22" customWidth="1"/>
    <col min="2" max="3" width="7" style="22" customWidth="1"/>
    <col min="4" max="4" width="19.28515625" style="22" customWidth="1"/>
    <col min="5" max="5" width="15.5703125" style="22" customWidth="1"/>
    <col min="6" max="16384" width="9.140625" style="22"/>
  </cols>
  <sheetData>
    <row r="1" spans="1:5" s="64" customFormat="1" ht="12.75">
      <c r="A1" s="63" t="s">
        <v>187</v>
      </c>
      <c r="B1" s="63"/>
      <c r="C1" s="63"/>
      <c r="D1" s="65"/>
    </row>
    <row r="2" spans="1:5" s="64" customFormat="1" ht="12.75">
      <c r="A2" s="63" t="s">
        <v>184</v>
      </c>
      <c r="B2" s="63"/>
      <c r="C2" s="63"/>
      <c r="D2" s="65"/>
    </row>
    <row r="3" spans="1:5" s="64" customFormat="1" ht="12.75">
      <c r="A3" s="63" t="s">
        <v>185</v>
      </c>
      <c r="B3" s="63"/>
      <c r="C3" s="63"/>
      <c r="D3" s="65"/>
    </row>
    <row r="4" spans="1:5">
      <c r="A4" s="62"/>
      <c r="B4" s="62"/>
      <c r="C4" s="62"/>
      <c r="D4" s="62"/>
    </row>
    <row r="5" spans="1:5" s="27" customFormat="1" ht="47.25" customHeight="1">
      <c r="A5" s="32" t="s">
        <v>171</v>
      </c>
      <c r="B5" s="32"/>
      <c r="C5" s="32"/>
      <c r="D5" s="32"/>
    </row>
    <row r="6" spans="1:5">
      <c r="D6" s="31" t="s">
        <v>166</v>
      </c>
    </row>
    <row r="7" spans="1:5" s="23" customFormat="1" ht="40.5">
      <c r="A7" s="24" t="s">
        <v>159</v>
      </c>
      <c r="B7" s="25" t="s">
        <v>161</v>
      </c>
      <c r="C7" s="25" t="s">
        <v>162</v>
      </c>
      <c r="D7" s="24" t="s">
        <v>106</v>
      </c>
    </row>
    <row r="8" spans="1:5" s="27" customFormat="1" ht="16.5">
      <c r="A8" s="17" t="s">
        <v>136</v>
      </c>
      <c r="B8" s="3"/>
      <c r="C8" s="3"/>
      <c r="D8" s="37">
        <f>SUM(D9+D15+D17+D21+D23+D27)</f>
        <v>21766.900000000005</v>
      </c>
      <c r="E8" s="26"/>
    </row>
    <row r="9" spans="1:5" s="29" customFormat="1" ht="17.25">
      <c r="A9" s="19" t="s">
        <v>53</v>
      </c>
      <c r="B9" s="18" t="s">
        <v>138</v>
      </c>
      <c r="C9" s="18"/>
      <c r="D9" s="38">
        <f>SUM(D10:D14)</f>
        <v>15207.800000000001</v>
      </c>
      <c r="E9" s="28"/>
    </row>
    <row r="10" spans="1:5" ht="31.5">
      <c r="A10" s="16" t="s">
        <v>54</v>
      </c>
      <c r="B10" s="15" t="s">
        <v>138</v>
      </c>
      <c r="C10" s="15" t="s">
        <v>139</v>
      </c>
      <c r="D10" s="39">
        <v>2858.7</v>
      </c>
      <c r="E10" s="30"/>
    </row>
    <row r="11" spans="1:5" ht="47.25">
      <c r="A11" s="16" t="s">
        <v>57</v>
      </c>
      <c r="B11" s="15" t="s">
        <v>138</v>
      </c>
      <c r="C11" s="15" t="s">
        <v>141</v>
      </c>
      <c r="D11" s="39">
        <v>11649.3</v>
      </c>
      <c r="E11" s="30"/>
    </row>
    <row r="12" spans="1:5" ht="31.5">
      <c r="A12" s="16" t="s">
        <v>61</v>
      </c>
      <c r="B12" s="15" t="s">
        <v>138</v>
      </c>
      <c r="C12" s="15" t="s">
        <v>143</v>
      </c>
      <c r="D12" s="39">
        <v>528.20000000000005</v>
      </c>
      <c r="E12" s="30"/>
    </row>
    <row r="13" spans="1:5" ht="16.5">
      <c r="A13" s="16" t="s">
        <v>64</v>
      </c>
      <c r="B13" s="15" t="s">
        <v>138</v>
      </c>
      <c r="C13" s="15">
        <v>11</v>
      </c>
      <c r="D13" s="39">
        <v>100</v>
      </c>
      <c r="E13" s="30"/>
    </row>
    <row r="14" spans="1:5" ht="16.5">
      <c r="A14" s="16" t="s">
        <v>66</v>
      </c>
      <c r="B14" s="15" t="s">
        <v>138</v>
      </c>
      <c r="C14" s="15">
        <v>13</v>
      </c>
      <c r="D14" s="39">
        <v>71.599999999999994</v>
      </c>
      <c r="E14" s="30"/>
    </row>
    <row r="15" spans="1:5" s="29" customFormat="1" ht="17.25">
      <c r="A15" s="19" t="s">
        <v>69</v>
      </c>
      <c r="B15" s="18" t="s">
        <v>139</v>
      </c>
      <c r="C15" s="18"/>
      <c r="D15" s="38">
        <f>SUM(D16)</f>
        <v>64.900000000000006</v>
      </c>
      <c r="E15" s="28"/>
    </row>
    <row r="16" spans="1:5" ht="16.5">
      <c r="A16" s="16" t="s">
        <v>70</v>
      </c>
      <c r="B16" s="15" t="s">
        <v>139</v>
      </c>
      <c r="C16" s="15" t="s">
        <v>140</v>
      </c>
      <c r="D16" s="39">
        <v>64.900000000000006</v>
      </c>
      <c r="E16" s="30"/>
    </row>
    <row r="17" spans="1:5" s="29" customFormat="1" ht="32.25">
      <c r="A17" s="19" t="s">
        <v>72</v>
      </c>
      <c r="B17" s="18" t="s">
        <v>140</v>
      </c>
      <c r="C17" s="18"/>
      <c r="D17" s="38">
        <f>SUM(D18:D20)</f>
        <v>1851.6999999999998</v>
      </c>
      <c r="E17" s="28"/>
    </row>
    <row r="18" spans="1:5" ht="16.5">
      <c r="A18" s="16" t="s">
        <v>73</v>
      </c>
      <c r="B18" s="15" t="s">
        <v>140</v>
      </c>
      <c r="C18" s="15" t="s">
        <v>145</v>
      </c>
      <c r="D18" s="39">
        <v>1811.6</v>
      </c>
      <c r="E18" s="30"/>
    </row>
    <row r="19" spans="1:5" ht="31.5">
      <c r="A19" s="16" t="s">
        <v>75</v>
      </c>
      <c r="B19" s="15" t="s">
        <v>140</v>
      </c>
      <c r="C19" s="15">
        <v>10</v>
      </c>
      <c r="D19" s="39">
        <v>27.5</v>
      </c>
      <c r="E19" s="30"/>
    </row>
    <row r="20" spans="1:5" ht="31.5">
      <c r="A20" s="16" t="s">
        <v>76</v>
      </c>
      <c r="B20" s="15" t="s">
        <v>140</v>
      </c>
      <c r="C20" s="15">
        <v>14</v>
      </c>
      <c r="D20" s="39">
        <v>12.6</v>
      </c>
      <c r="E20" s="30"/>
    </row>
    <row r="21" spans="1:5" s="29" customFormat="1" ht="17.25">
      <c r="A21" s="19" t="s">
        <v>77</v>
      </c>
      <c r="B21" s="18" t="s">
        <v>141</v>
      </c>
      <c r="C21" s="18"/>
      <c r="D21" s="38">
        <f>SUM(D22)</f>
        <v>74.400000000000006</v>
      </c>
      <c r="E21" s="28"/>
    </row>
    <row r="22" spans="1:5" ht="16.5">
      <c r="A22" s="16" t="s">
        <v>78</v>
      </c>
      <c r="B22" s="15" t="s">
        <v>141</v>
      </c>
      <c r="C22" s="15" t="s">
        <v>144</v>
      </c>
      <c r="D22" s="39">
        <v>74.400000000000006</v>
      </c>
      <c r="E22" s="30"/>
    </row>
    <row r="23" spans="1:5" s="29" customFormat="1" ht="17.25">
      <c r="A23" s="19" t="s">
        <v>79</v>
      </c>
      <c r="B23" s="18" t="s">
        <v>142</v>
      </c>
      <c r="C23" s="18"/>
      <c r="D23" s="38">
        <f>SUM(D24:D26)</f>
        <v>2809.2</v>
      </c>
      <c r="E23" s="28"/>
    </row>
    <row r="24" spans="1:5" ht="16.5">
      <c r="A24" s="16" t="s">
        <v>80</v>
      </c>
      <c r="B24" s="15" t="s">
        <v>142</v>
      </c>
      <c r="C24" s="15" t="s">
        <v>139</v>
      </c>
      <c r="D24" s="39">
        <v>250.5</v>
      </c>
      <c r="E24" s="30"/>
    </row>
    <row r="25" spans="1:5" ht="16.5">
      <c r="A25" s="16" t="s">
        <v>82</v>
      </c>
      <c r="B25" s="15" t="s">
        <v>142</v>
      </c>
      <c r="C25" s="15" t="s">
        <v>140</v>
      </c>
      <c r="D25" s="39">
        <v>2501.6</v>
      </c>
      <c r="E25" s="30"/>
    </row>
    <row r="26" spans="1:5" ht="16.5">
      <c r="A26" s="16" t="s">
        <v>84</v>
      </c>
      <c r="B26" s="15" t="s">
        <v>142</v>
      </c>
      <c r="C26" s="15" t="s">
        <v>142</v>
      </c>
      <c r="D26" s="39">
        <v>57.1</v>
      </c>
      <c r="E26" s="30"/>
    </row>
    <row r="27" spans="1:5" s="29" customFormat="1" ht="17.25">
      <c r="A27" s="19" t="s">
        <v>86</v>
      </c>
      <c r="B27" s="18">
        <v>10</v>
      </c>
      <c r="C27" s="18"/>
      <c r="D27" s="38">
        <f>SUM(D28:D29)</f>
        <v>1758.9</v>
      </c>
      <c r="E27" s="28"/>
    </row>
    <row r="28" spans="1:5" ht="16.5">
      <c r="A28" s="16" t="s">
        <v>87</v>
      </c>
      <c r="B28" s="15">
        <v>10</v>
      </c>
      <c r="C28" s="15" t="s">
        <v>138</v>
      </c>
      <c r="D28" s="39">
        <v>1554.9</v>
      </c>
      <c r="E28" s="30"/>
    </row>
    <row r="29" spans="1:5" ht="16.5">
      <c r="A29" s="16" t="s">
        <v>170</v>
      </c>
      <c r="B29" s="15" t="s">
        <v>146</v>
      </c>
      <c r="C29" s="15" t="s">
        <v>140</v>
      </c>
      <c r="D29" s="39">
        <v>204</v>
      </c>
      <c r="E29" s="30"/>
    </row>
  </sheetData>
  <mergeCells count="5">
    <mergeCell ref="A5:D5"/>
    <mergeCell ref="A1:D1"/>
    <mergeCell ref="A2:D2"/>
    <mergeCell ref="A3:D3"/>
    <mergeCell ref="A4:D4"/>
  </mergeCells>
  <pageMargins left="0.70866141732283472" right="0.31496062992125984" top="0.39370078740157483" bottom="0.39370078740157483" header="0" footer="0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Normal="100" zoomScaleSheetLayoutView="100" workbookViewId="0">
      <selection activeCell="C10" sqref="C10"/>
    </sheetView>
  </sheetViews>
  <sheetFormatPr defaultRowHeight="15.75"/>
  <cols>
    <col min="1" max="1" width="68.42578125" style="2" customWidth="1"/>
    <col min="2" max="2" width="32" style="2" customWidth="1"/>
    <col min="3" max="3" width="19.85546875" style="2" customWidth="1"/>
    <col min="4" max="4" width="9.140625" style="2" customWidth="1"/>
    <col min="5" max="16384" width="9.140625" style="2"/>
  </cols>
  <sheetData>
    <row r="1" spans="1:4" s="64" customFormat="1" ht="12.75">
      <c r="A1" s="63" t="s">
        <v>188</v>
      </c>
      <c r="B1" s="63"/>
      <c r="C1" s="63"/>
    </row>
    <row r="2" spans="1:4" s="64" customFormat="1" ht="12.75">
      <c r="A2" s="63" t="s">
        <v>184</v>
      </c>
      <c r="B2" s="63"/>
      <c r="C2" s="63"/>
    </row>
    <row r="3" spans="1:4" s="64" customFormat="1" ht="12.75">
      <c r="A3" s="63" t="s">
        <v>185</v>
      </c>
      <c r="B3" s="63"/>
      <c r="C3" s="63"/>
    </row>
    <row r="5" spans="1:4" s="7" customFormat="1" ht="14.1" customHeight="1">
      <c r="A5" s="44" t="s">
        <v>182</v>
      </c>
      <c r="B5" s="45"/>
      <c r="C5" s="45"/>
      <c r="D5" s="46"/>
    </row>
    <row r="6" spans="1:4" ht="12" customHeight="1">
      <c r="A6" s="47"/>
      <c r="B6" s="48"/>
      <c r="C6" s="31" t="s">
        <v>166</v>
      </c>
      <c r="D6" s="14"/>
    </row>
    <row r="7" spans="1:4" s="23" customFormat="1" ht="33.75">
      <c r="A7" s="49" t="s">
        <v>172</v>
      </c>
      <c r="B7" s="49" t="s">
        <v>173</v>
      </c>
      <c r="C7" s="49" t="s">
        <v>106</v>
      </c>
      <c r="D7" s="61"/>
    </row>
    <row r="8" spans="1:4" s="7" customFormat="1">
      <c r="A8" s="50" t="s">
        <v>181</v>
      </c>
      <c r="B8" s="51"/>
      <c r="C8" s="5">
        <f>SUM(C9)</f>
        <v>613.20000000000073</v>
      </c>
      <c r="D8" s="46"/>
    </row>
    <row r="9" spans="1:4" s="13" customFormat="1">
      <c r="A9" s="55" t="s">
        <v>178</v>
      </c>
      <c r="B9" s="56" t="s">
        <v>174</v>
      </c>
      <c r="C9" s="66">
        <f>SUM(C10)</f>
        <v>613.20000000000073</v>
      </c>
      <c r="D9" s="57"/>
    </row>
    <row r="10" spans="1:4" ht="15.75" customHeight="1">
      <c r="A10" s="52" t="s">
        <v>89</v>
      </c>
      <c r="B10" s="53" t="s">
        <v>175</v>
      </c>
      <c r="C10" s="67">
        <f>SUM(C15+C20)</f>
        <v>613.20000000000073</v>
      </c>
      <c r="D10" s="14"/>
    </row>
    <row r="11" spans="1:4" s="13" customFormat="1">
      <c r="A11" s="58" t="s">
        <v>176</v>
      </c>
      <c r="B11" s="59"/>
      <c r="C11" s="68">
        <v>-21153.7</v>
      </c>
      <c r="D11" s="57"/>
    </row>
    <row r="12" spans="1:4">
      <c r="A12" s="16" t="s">
        <v>90</v>
      </c>
      <c r="B12" s="53" t="s">
        <v>179</v>
      </c>
      <c r="C12" s="67">
        <v>-21153.7</v>
      </c>
      <c r="D12" s="14"/>
    </row>
    <row r="13" spans="1:4">
      <c r="A13" s="16" t="s">
        <v>91</v>
      </c>
      <c r="B13" s="53" t="s">
        <v>92</v>
      </c>
      <c r="C13" s="67">
        <v>-21153.7</v>
      </c>
      <c r="D13" s="14"/>
    </row>
    <row r="14" spans="1:4">
      <c r="A14" s="16" t="s">
        <v>93</v>
      </c>
      <c r="B14" s="53" t="s">
        <v>94</v>
      </c>
      <c r="C14" s="67">
        <v>-21153.7</v>
      </c>
      <c r="D14" s="14"/>
    </row>
    <row r="15" spans="1:4" ht="31.5">
      <c r="A15" s="16" t="s">
        <v>95</v>
      </c>
      <c r="B15" s="53" t="s">
        <v>96</v>
      </c>
      <c r="C15" s="67">
        <v>-21153.7</v>
      </c>
      <c r="D15" s="14"/>
    </row>
    <row r="16" spans="1:4" s="13" customFormat="1">
      <c r="A16" s="58" t="s">
        <v>177</v>
      </c>
      <c r="B16" s="59"/>
      <c r="C16" s="68">
        <f>SUM(C17)</f>
        <v>21766.9</v>
      </c>
      <c r="D16" s="57"/>
    </row>
    <row r="17" spans="1:4">
      <c r="A17" s="16" t="s">
        <v>97</v>
      </c>
      <c r="B17" s="54" t="s">
        <v>180</v>
      </c>
      <c r="C17" s="67">
        <f>SUM(C18)</f>
        <v>21766.9</v>
      </c>
      <c r="D17" s="14"/>
    </row>
    <row r="18" spans="1:4">
      <c r="A18" s="16" t="s">
        <v>98</v>
      </c>
      <c r="B18" s="54" t="s">
        <v>99</v>
      </c>
      <c r="C18" s="67">
        <f>SUM(C19)</f>
        <v>21766.9</v>
      </c>
      <c r="D18" s="14"/>
    </row>
    <row r="19" spans="1:4">
      <c r="A19" s="16" t="s">
        <v>100</v>
      </c>
      <c r="B19" s="54" t="s">
        <v>101</v>
      </c>
      <c r="C19" s="67">
        <f>SUM(C20)</f>
        <v>21766.9</v>
      </c>
      <c r="D19" s="14"/>
    </row>
    <row r="20" spans="1:4" ht="31.5">
      <c r="A20" s="16" t="s">
        <v>102</v>
      </c>
      <c r="B20" s="54" t="s">
        <v>103</v>
      </c>
      <c r="C20" s="67">
        <v>21766.9</v>
      </c>
      <c r="D20" s="14"/>
    </row>
  </sheetData>
  <mergeCells count="4">
    <mergeCell ref="A1:C1"/>
    <mergeCell ref="A2:C2"/>
    <mergeCell ref="A3:C3"/>
    <mergeCell ref="A5:C5"/>
  </mergeCells>
  <pageMargins left="0.70866141732283472" right="0.31496062992125984" top="0.74803149606299213" bottom="0.74803149606299213" header="0.31496062992125984" footer="0.31496062992125984"/>
  <pageSetup paperSize="9"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E9B61A2-CE05-481F-AB79-1CEDA07C21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П1 Доходы</vt:lpstr>
      <vt:lpstr>П2 Расходы</vt:lpstr>
      <vt:lpstr>П3 Расходы (2)</vt:lpstr>
      <vt:lpstr>П4 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KEYSYSTEMS-APP$</dc:creator>
  <cp:lastModifiedBy>User</cp:lastModifiedBy>
  <cp:lastPrinted>2022-11-25T07:53:09Z</cp:lastPrinted>
  <dcterms:created xsi:type="dcterms:W3CDTF">2022-11-24T13:37:22Z</dcterms:created>
  <dcterms:modified xsi:type="dcterms:W3CDTF">2022-11-25T09:55:44Z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SV_0503117M_20220601_68.xlsx</vt:lpwstr>
  </property>
  <property fmtid="{D5CDD505-2E9C-101B-9397-08002B2CF9AE}" pid="3" name="Название отчета">
    <vt:lpwstr>SV_0503117M_20220601_68.xlsx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20.2.0.25672333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192.168.10.81\KEYSYSTEMS</vt:lpwstr>
  </property>
  <property fmtid="{D5CDD505-2E9C-101B-9397-08002B2CF9AE}" pid="8" name="База">
    <vt:lpwstr>svod_smart</vt:lpwstr>
  </property>
  <property fmtid="{D5CDD505-2E9C-101B-9397-08002B2CF9AE}" pid="9" name="Пользователь">
    <vt:lpwstr>330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